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600" windowHeight="10545"/>
  </bookViews>
  <sheets>
    <sheet name="районный б-т" sheetId="4" r:id="rId1"/>
  </sheets>
  <calcPr calcId="125725"/>
</workbook>
</file>

<file path=xl/calcChain.xml><?xml version="1.0" encoding="utf-8"?>
<calcChain xmlns="http://schemas.openxmlformats.org/spreadsheetml/2006/main">
  <c r="I43" i="4"/>
  <c r="J58"/>
  <c r="G58"/>
  <c r="H58"/>
  <c r="I58"/>
  <c r="F58"/>
  <c r="I56"/>
  <c r="I55"/>
  <c r="I53"/>
  <c r="I51"/>
  <c r="I47"/>
  <c r="I49"/>
  <c r="I28"/>
  <c r="I26"/>
  <c r="I22"/>
  <c r="I21"/>
  <c r="I18"/>
  <c r="I13"/>
  <c r="I8"/>
  <c r="G43"/>
  <c r="H43"/>
  <c r="F43"/>
  <c r="J28"/>
  <c r="J26"/>
  <c r="J22"/>
  <c r="J21"/>
  <c r="J18"/>
  <c r="J13"/>
  <c r="J8"/>
  <c r="J9" s="1"/>
  <c r="I9"/>
  <c r="F57"/>
  <c r="H56"/>
  <c r="H57" s="1"/>
  <c r="J57" s="1"/>
  <c r="G56"/>
  <c r="G57" s="1"/>
  <c r="F56"/>
  <c r="J56" s="1"/>
  <c r="J55"/>
  <c r="J53"/>
  <c r="J51"/>
  <c r="J49"/>
  <c r="J47"/>
  <c r="H42"/>
  <c r="G42"/>
  <c r="F42"/>
  <c r="J42"/>
  <c r="I42"/>
  <c r="H27"/>
  <c r="G27"/>
  <c r="F27"/>
  <c r="H22"/>
  <c r="H28"/>
  <c r="G22"/>
  <c r="G28"/>
  <c r="F22"/>
  <c r="J14"/>
  <c r="I14"/>
  <c r="H14"/>
  <c r="G14"/>
  <c r="F14"/>
  <c r="H9"/>
  <c r="G9"/>
  <c r="F9"/>
  <c r="F28"/>
  <c r="I57" l="1"/>
  <c r="J43"/>
</calcChain>
</file>

<file path=xl/sharedStrings.xml><?xml version="1.0" encoding="utf-8"?>
<sst xmlns="http://schemas.openxmlformats.org/spreadsheetml/2006/main" count="142" uniqueCount="87">
  <si>
    <t>Наименование муниципальной услуги (работы)</t>
  </si>
  <si>
    <t>№ п/п</t>
  </si>
  <si>
    <t>Коды</t>
  </si>
  <si>
    <t>Наименование показателя</t>
  </si>
  <si>
    <t>Единица измерения</t>
  </si>
  <si>
    <t>Фактическое исполнение</t>
  </si>
  <si>
    <t>План по решению о бюджете первоначальный</t>
  </si>
  <si>
    <t>План по решению о бюджете уточненный</t>
  </si>
  <si>
    <t>Наименование главного распорядителя бюджетных средств</t>
  </si>
  <si>
    <t>Наименование программы</t>
  </si>
  <si>
    <t>1.1.</t>
  </si>
  <si>
    <t>1.2.</t>
  </si>
  <si>
    <t>тыс. руб.</t>
  </si>
  <si>
    <t>Итого по программе</t>
  </si>
  <si>
    <t>Итого по главному распорядителю бюджетных средств</t>
  </si>
  <si>
    <t>человек</t>
  </si>
  <si>
    <t>1.3.</t>
  </si>
  <si>
    <t>Отклонение фактического исполнения от первоначального плана</t>
  </si>
  <si>
    <t>процент</t>
  </si>
  <si>
    <t>Причины отклонений 5% и более</t>
  </si>
  <si>
    <t>Реализация дополнительных общеразвивающих программ</t>
  </si>
  <si>
    <t>Реестровый номер 107010000131009510311Г42001000300401000100102</t>
  </si>
  <si>
    <t>человеко-час</t>
  </si>
  <si>
    <t>Объем субсидий на финансовое обеспечение оказания соответствующей муниципальной услуги (выполненной работы)</t>
  </si>
  <si>
    <t>тыс.руб.</t>
  </si>
  <si>
    <t>Объем субсидий на финансовое обеспечение оказания муниципальной услуги</t>
  </si>
  <si>
    <t>1.4.</t>
  </si>
  <si>
    <t>Библиотечное, библиографическое и инормационное обслуживание пользователей библиотеки</t>
  </si>
  <si>
    <t xml:space="preserve">Реестровый номер 107010000131009510307011000000000001001103104
</t>
  </si>
  <si>
    <t xml:space="preserve">Показатель характеризующий объем муниципальной услуги -  количество посещений:
в стационарных условиях               
</t>
  </si>
  <si>
    <t>единиц</t>
  </si>
  <si>
    <t xml:space="preserve">07010000131009510307011000000000003009103105
</t>
  </si>
  <si>
    <t>Количество посещений: удаленно через сеть Интернет</t>
  </si>
  <si>
    <t xml:space="preserve">107010000131009510307011000000000002000103105
</t>
  </si>
  <si>
    <t xml:space="preserve">Количество посещений: вне стационара    
</t>
  </si>
  <si>
    <t>1.5.</t>
  </si>
  <si>
    <t>Объем субсидий на финансовое обеспечение оказания муниципальной работы</t>
  </si>
  <si>
    <t xml:space="preserve">Реестровый номер 107010000131009510307061100600000000003103103
107010000131009510307061100100000000008103103
107010000131009510307061100700000000002103103
107010000131009510307061100500000000004103103
107010000131009510307061100200000000007103103
</t>
  </si>
  <si>
    <t xml:space="preserve">Показатель характеризующий объем муниципальной работы -  количество зрителей культурно-досуговых мероприятий                       
</t>
  </si>
  <si>
    <t xml:space="preserve">Количество участников мероприятий                            
</t>
  </si>
  <si>
    <t>Количество проведенных мероприятий</t>
  </si>
  <si>
    <t xml:space="preserve">Реестровый номер 107010000131009510307025100000000000004103104
</t>
  </si>
  <si>
    <t xml:space="preserve">Показатель характеризующий объем муниципальной работы -  количество клубных формирований              
</t>
  </si>
  <si>
    <t>число участников</t>
  </si>
  <si>
    <t>х</t>
  </si>
  <si>
    <t xml:space="preserve">Администрация Михайловского района </t>
  </si>
  <si>
    <t>Организация и проведение культурно-массовых мероприятий (МАУК "РДК")</t>
  </si>
  <si>
    <t>Организация деятельности клубных формирований и формирований самодеятельного народного творчества (МАУК "РДК")</t>
  </si>
  <si>
    <t xml:space="preserve">Публичный показ музейных предметов, музейных коллекций </t>
  </si>
  <si>
    <t xml:space="preserve">Количество посещений в стационарных условиях </t>
  </si>
  <si>
    <t xml:space="preserve">Показатель характеризующий объем муниципальной услуги -  количество посещений:
во  вне стационарных условиях               
</t>
  </si>
  <si>
    <t xml:space="preserve">Реестровый номер 107016000000000002005100
</t>
  </si>
  <si>
    <t>Источник финансирования - бюджет Михайловского района,  КБК 810 0703 01 1 01 04040 611</t>
  </si>
  <si>
    <t>итого КБК 810 0703 01  01 04040 611:</t>
  </si>
  <si>
    <t>Источник финансирования - бюджет Михайловского района,  КБК 810 0801 02 3 01 04040 611</t>
  </si>
  <si>
    <t>Источник финансирования - бюджет Михайловского района ,  КБК 810 0801 02 1 01 04040 621</t>
  </si>
  <si>
    <t>итого КБК 810 0801 02 1 01 04040 621:</t>
  </si>
  <si>
    <t>Источник финансирования -  бюджет Михайловского раона ,  КБК 810 0801 02 2 01 04040 611</t>
  </si>
  <si>
    <t>итого КБК 810 0801 02 2 01 04040 611:</t>
  </si>
  <si>
    <t>Показатель характеризующий объем муниципальной услуги - число обучающихся</t>
  </si>
  <si>
    <t>итого КБК 810 0801 02 3 01 04040 611:</t>
  </si>
  <si>
    <t>Муниципальная программа "Развитие и сохранение культуры и искусства  Михайловского района"</t>
  </si>
  <si>
    <t>Сведения о выполнении муниципальными бюджетными и автономными учреждениями культуры  Михайловского района 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2021 год</t>
  </si>
  <si>
    <t>Отдел образования администрации Михайловского района</t>
  </si>
  <si>
    <t>"Развитие образования в Михайловском районе"</t>
  </si>
  <si>
    <t>Реализация основных общеобразовательных программ дошкольного образования</t>
  </si>
  <si>
    <t>801011О.99.0.БВ24АИ42000; 801011О.99.0.БВ24АК62000; 801011О.99.0.БВ24ВУ42000; 801011О.99.0.БВ24ВТ22000; 801011О.99.0.БВ24ВУ40000</t>
  </si>
  <si>
    <t>Число обучающихся</t>
  </si>
  <si>
    <t xml:space="preserve">Бюджетные средства                                                  0701  011 01 S7711 611;                                     0701  01 1 01  S7711 621;                                     0701  01 1 01 88500 611;                                            0701  01 1 01 88500 621; </t>
  </si>
  <si>
    <t>Объем субсидий на финансовое обеспечение оказания соответствующей муниципальной услуги (выполнения работы)</t>
  </si>
  <si>
    <t>Реализация основных общеобразовательных программ начального общего образования</t>
  </si>
  <si>
    <t xml:space="preserve">801012О.99.0.БА81АА00001;            801012О.99.0.БА81АБ44001; 801012О.99.0.БА81АЛ08001; </t>
  </si>
  <si>
    <t>Бюджетные средства                                               0702  01 1 01  S7711 611;                                      0702  01 1 01  S7711 621;                                     0702  01 1 01 88500 611;                                           0702  01 1 01 88500 621</t>
  </si>
  <si>
    <t>Реализация основных общеобразовательных программ основного общего образования</t>
  </si>
  <si>
    <t>802111О.99.0.БА96АЧ08001; 802111О.99.0.БА96АШ58001;     802111О.99.0.БА96АЭ08001</t>
  </si>
  <si>
    <t>Бюджетные средства                                                   0702  01 1 01  S7711 611;                                              0702  01 1 01  S7711 621;                                      0702  01 1 01 88500 611;                                               0702  01 1 01 88500 621</t>
  </si>
  <si>
    <t>Реализация основных общеобразовательных программ среднего общего образования</t>
  </si>
  <si>
    <t>802112О.99.0.ББ11АА00001; 802112О.99.0ББ11АО26001; 802112О.99.0.ББ11АЧ08001</t>
  </si>
  <si>
    <t>Бюджетные средства                                           0702  01 1 01  S7711 611;                                        0702  01 1 01  S7711 621;                                      0702  01 1 01 88500 611;                                              0702  01 1 01 88500 621</t>
  </si>
  <si>
    <t>1.7.</t>
  </si>
  <si>
    <t>Реализация дополнительных предпрофессиональных программ в области физической культуры и спорта</t>
  </si>
  <si>
    <t>931900О.99.0.БВ28АВ85000</t>
  </si>
  <si>
    <t>Число человеко-часов пребывания</t>
  </si>
  <si>
    <t>Человеко-час</t>
  </si>
  <si>
    <t>Бюджетные средства                                                  0703  01 1 01  S7711 621</t>
  </si>
  <si>
    <t>Экономия по теплоэнергии (теплосчетчики)</t>
  </si>
  <si>
    <t>Всего</t>
  </si>
</sst>
</file>

<file path=xl/styles.xml><?xml version="1.0" encoding="utf-8"?>
<styleSheet xmlns="http://schemas.openxmlformats.org/spreadsheetml/2006/main">
  <numFmts count="4">
    <numFmt numFmtId="164" formatCode="#,##0_р_."/>
    <numFmt numFmtId="165" formatCode="#,##0.0_р_."/>
    <numFmt numFmtId="166" formatCode="#,##0.0"/>
    <numFmt numFmtId="167" formatCode="0.0"/>
  </numFmts>
  <fonts count="15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0" xfId="0" applyFont="1" applyBorder="1"/>
    <xf numFmtId="0" fontId="6" fillId="0" borderId="0" xfId="0" applyFont="1"/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7" fillId="2" borderId="1" xfId="0" applyFont="1" applyFill="1" applyBorder="1" applyAlignment="1">
      <alignment horizontal="center" vertical="top"/>
    </xf>
    <xf numFmtId="165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165" fontId="7" fillId="2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49" fontId="1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166" fontId="3" fillId="0" borderId="1" xfId="5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6" fontId="0" fillId="0" borderId="1" xfId="0" applyNumberFormat="1" applyBorder="1" applyAlignment="1">
      <alignment horizontal="right" vertical="center"/>
    </xf>
    <xf numFmtId="166" fontId="0" fillId="0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2" fillId="0" borderId="1" xfId="0" applyFont="1" applyBorder="1"/>
    <xf numFmtId="0" fontId="10" fillId="0" borderId="1" xfId="0" applyFont="1" applyBorder="1"/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/>
    <xf numFmtId="166" fontId="12" fillId="0" borderId="1" xfId="0" applyNumberFormat="1" applyFont="1" applyFill="1" applyBorder="1"/>
    <xf numFmtId="0" fontId="6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6" fontId="12" fillId="0" borderId="1" xfId="5" applyNumberFormat="1" applyFont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166" fontId="12" fillId="0" borderId="1" xfId="5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166" fontId="6" fillId="0" borderId="1" xfId="5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67" fontId="12" fillId="0" borderId="1" xfId="0" applyNumberFormat="1" applyFont="1" applyBorder="1"/>
    <xf numFmtId="0" fontId="0" fillId="0" borderId="1" xfId="0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центный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topLeftCell="C22" zoomScaleNormal="100" workbookViewId="0">
      <selection activeCell="C44" sqref="C44:K44"/>
    </sheetView>
  </sheetViews>
  <sheetFormatPr defaultRowHeight="15.75"/>
  <cols>
    <col min="1" max="1" width="3.75" customWidth="1"/>
    <col min="2" max="2" width="31.625" customWidth="1"/>
    <col min="3" max="3" width="35.875" customWidth="1"/>
    <col min="4" max="4" width="19.5" customWidth="1"/>
    <col min="5" max="5" width="10" customWidth="1"/>
    <col min="6" max="6" width="15.25" customWidth="1"/>
    <col min="7" max="7" width="12" customWidth="1"/>
    <col min="8" max="8" width="12.625" customWidth="1"/>
    <col min="9" max="9" width="9.25" bestFit="1" customWidth="1"/>
    <col min="10" max="10" width="9.125" bestFit="1" customWidth="1"/>
    <col min="11" max="11" width="13" customWidth="1"/>
    <col min="12" max="12" width="10.375" customWidth="1"/>
    <col min="13" max="13" width="10.25" customWidth="1"/>
  </cols>
  <sheetData>
    <row r="1" spans="1:18">
      <c r="K1" s="1"/>
      <c r="L1" s="1"/>
      <c r="M1" s="1"/>
    </row>
    <row r="2" spans="1:18" ht="38.25" customHeight="1">
      <c r="A2" s="102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2"/>
      <c r="M2" s="2"/>
    </row>
    <row r="3" spans="1:18" ht="53.25" customHeight="1">
      <c r="A3" s="103" t="s">
        <v>1</v>
      </c>
      <c r="B3" s="105" t="s">
        <v>0</v>
      </c>
      <c r="C3" s="105" t="s">
        <v>2</v>
      </c>
      <c r="D3" s="105" t="s">
        <v>3</v>
      </c>
      <c r="E3" s="105" t="s">
        <v>4</v>
      </c>
      <c r="F3" s="105" t="s">
        <v>6</v>
      </c>
      <c r="G3" s="105" t="s">
        <v>7</v>
      </c>
      <c r="H3" s="103" t="s">
        <v>5</v>
      </c>
      <c r="I3" s="106" t="s">
        <v>17</v>
      </c>
      <c r="J3" s="107"/>
      <c r="K3" s="3" t="s">
        <v>19</v>
      </c>
      <c r="L3" s="96"/>
      <c r="M3" s="96"/>
      <c r="N3" s="4"/>
      <c r="O3" s="4"/>
      <c r="P3" s="4"/>
      <c r="Q3" s="4"/>
      <c r="R3" s="4"/>
    </row>
    <row r="4" spans="1:18">
      <c r="A4" s="104"/>
      <c r="B4" s="105"/>
      <c r="C4" s="105"/>
      <c r="D4" s="105"/>
      <c r="E4" s="105"/>
      <c r="F4" s="105"/>
      <c r="G4" s="105"/>
      <c r="H4" s="104"/>
      <c r="I4" s="3" t="s">
        <v>12</v>
      </c>
      <c r="J4" s="3" t="s">
        <v>18</v>
      </c>
      <c r="K4" s="3"/>
      <c r="L4" s="5"/>
      <c r="M4" s="5"/>
      <c r="N4" s="4"/>
      <c r="O4" s="4"/>
      <c r="P4" s="4"/>
      <c r="Q4" s="4"/>
      <c r="R4" s="4"/>
    </row>
    <row r="5" spans="1:18" ht="31.5" customHeight="1">
      <c r="A5" s="6"/>
      <c r="B5" s="58" t="s">
        <v>8</v>
      </c>
      <c r="C5" s="97" t="s">
        <v>45</v>
      </c>
      <c r="D5" s="98"/>
      <c r="E5" s="98"/>
      <c r="F5" s="9"/>
      <c r="G5" s="9"/>
      <c r="H5" s="9"/>
      <c r="I5" s="9"/>
      <c r="J5" s="9"/>
      <c r="K5" s="9"/>
      <c r="L5" s="7"/>
      <c r="M5" s="7"/>
      <c r="N5" s="4"/>
      <c r="O5" s="4"/>
      <c r="P5" s="4"/>
      <c r="Q5" s="4"/>
      <c r="R5" s="4"/>
    </row>
    <row r="6" spans="1:18" ht="15.75" customHeight="1">
      <c r="A6" s="18">
        <v>1</v>
      </c>
      <c r="B6" s="9" t="s">
        <v>9</v>
      </c>
      <c r="C6" s="99" t="s">
        <v>61</v>
      </c>
      <c r="D6" s="100"/>
      <c r="E6" s="100"/>
      <c r="F6" s="100"/>
      <c r="G6" s="100"/>
      <c r="H6" s="100"/>
      <c r="I6" s="100"/>
      <c r="J6" s="100"/>
      <c r="K6" s="101"/>
      <c r="L6" s="7"/>
      <c r="M6" s="7"/>
      <c r="N6" s="4"/>
      <c r="O6" s="4"/>
      <c r="P6" s="4"/>
      <c r="Q6" s="4"/>
      <c r="R6" s="4"/>
    </row>
    <row r="7" spans="1:18" s="8" customFormat="1" ht="51">
      <c r="A7" s="90" t="s">
        <v>10</v>
      </c>
      <c r="B7" s="93" t="s">
        <v>20</v>
      </c>
      <c r="C7" s="10" t="s">
        <v>21</v>
      </c>
      <c r="D7" s="10" t="s">
        <v>59</v>
      </c>
      <c r="E7" s="11" t="s">
        <v>22</v>
      </c>
      <c r="F7" s="12">
        <v>55</v>
      </c>
      <c r="G7" s="12">
        <v>55</v>
      </c>
      <c r="H7" s="12">
        <v>55</v>
      </c>
      <c r="I7" s="13"/>
      <c r="J7" s="13"/>
      <c r="K7" s="13"/>
      <c r="L7" s="7"/>
      <c r="M7" s="7"/>
      <c r="N7" s="4"/>
      <c r="O7" s="4"/>
      <c r="P7" s="4"/>
      <c r="Q7" s="4"/>
      <c r="R7" s="4"/>
    </row>
    <row r="8" spans="1:18" s="8" customFormat="1" ht="80.25" customHeight="1">
      <c r="A8" s="92"/>
      <c r="B8" s="95"/>
      <c r="C8" s="10" t="s">
        <v>52</v>
      </c>
      <c r="D8" s="10" t="s">
        <v>23</v>
      </c>
      <c r="E8" s="11" t="s">
        <v>24</v>
      </c>
      <c r="F8" s="13">
        <v>4796.5</v>
      </c>
      <c r="G8" s="13">
        <v>4376.5</v>
      </c>
      <c r="H8" s="13">
        <v>4222</v>
      </c>
      <c r="I8" s="13">
        <f>H8-F8</f>
        <v>-574.5</v>
      </c>
      <c r="J8" s="13">
        <f>H8/F8*100</f>
        <v>88.022516418221613</v>
      </c>
      <c r="K8" s="14" t="s">
        <v>85</v>
      </c>
      <c r="L8" s="7"/>
      <c r="M8" s="7"/>
      <c r="N8" s="4"/>
      <c r="O8" s="4"/>
      <c r="P8" s="4"/>
      <c r="Q8" s="4"/>
      <c r="R8" s="4"/>
    </row>
    <row r="9" spans="1:18" s="17" customFormat="1" ht="15">
      <c r="A9" s="27"/>
      <c r="B9" s="28" t="s">
        <v>53</v>
      </c>
      <c r="C9" s="10"/>
      <c r="D9" s="10"/>
      <c r="E9" s="11"/>
      <c r="F9" s="19">
        <f>F8</f>
        <v>4796.5</v>
      </c>
      <c r="G9" s="19">
        <f>G8</f>
        <v>4376.5</v>
      </c>
      <c r="H9" s="19">
        <f>H8</f>
        <v>4222</v>
      </c>
      <c r="I9" s="19">
        <f>I8</f>
        <v>-574.5</v>
      </c>
      <c r="J9" s="19">
        <f>J8</f>
        <v>88.022516418221613</v>
      </c>
      <c r="K9" s="13"/>
      <c r="L9" s="15"/>
      <c r="M9" s="15"/>
      <c r="N9" s="16"/>
      <c r="O9" s="16"/>
      <c r="P9" s="16"/>
      <c r="Q9" s="16"/>
      <c r="R9" s="16"/>
    </row>
    <row r="10" spans="1:18" s="8" customFormat="1" ht="66.75" customHeight="1">
      <c r="A10" s="90" t="s">
        <v>11</v>
      </c>
      <c r="B10" s="93" t="s">
        <v>27</v>
      </c>
      <c r="C10" s="10" t="s">
        <v>28</v>
      </c>
      <c r="D10" s="10" t="s">
        <v>29</v>
      </c>
      <c r="E10" s="11" t="s">
        <v>30</v>
      </c>
      <c r="F10" s="12">
        <v>74000</v>
      </c>
      <c r="G10" s="12">
        <v>65930</v>
      </c>
      <c r="H10" s="12">
        <v>65930</v>
      </c>
      <c r="I10" s="13"/>
      <c r="J10" s="13"/>
      <c r="K10" s="13"/>
      <c r="L10" s="7"/>
      <c r="M10" s="7"/>
      <c r="N10" s="4"/>
      <c r="O10" s="4"/>
      <c r="P10" s="4"/>
      <c r="Q10" s="4"/>
      <c r="R10" s="4"/>
    </row>
    <row r="11" spans="1:18" s="8" customFormat="1" ht="38.25">
      <c r="A11" s="91"/>
      <c r="B11" s="94"/>
      <c r="C11" s="10" t="s">
        <v>31</v>
      </c>
      <c r="D11" s="10" t="s">
        <v>32</v>
      </c>
      <c r="E11" s="11" t="s">
        <v>30</v>
      </c>
      <c r="F11" s="12">
        <v>7000</v>
      </c>
      <c r="G11" s="12">
        <v>753</v>
      </c>
      <c r="H11" s="12">
        <v>753</v>
      </c>
      <c r="I11" s="13"/>
      <c r="J11" s="13"/>
      <c r="K11" s="13"/>
      <c r="L11" s="7"/>
      <c r="M11" s="7"/>
      <c r="N11" s="4"/>
      <c r="O11" s="4"/>
      <c r="P11" s="4"/>
      <c r="Q11" s="4"/>
      <c r="R11" s="4"/>
    </row>
    <row r="12" spans="1:18" s="8" customFormat="1" ht="27.75" customHeight="1">
      <c r="A12" s="91"/>
      <c r="B12" s="94"/>
      <c r="C12" s="10" t="s">
        <v>33</v>
      </c>
      <c r="D12" s="10" t="s">
        <v>34</v>
      </c>
      <c r="E12" s="11" t="s">
        <v>30</v>
      </c>
      <c r="F12" s="12">
        <v>8000</v>
      </c>
      <c r="G12" s="12">
        <v>5155</v>
      </c>
      <c r="H12" s="12">
        <v>5155</v>
      </c>
      <c r="I12" s="13"/>
      <c r="J12" s="13"/>
      <c r="K12" s="13"/>
      <c r="L12" s="7"/>
      <c r="M12" s="7"/>
      <c r="N12" s="4"/>
      <c r="O12" s="4"/>
      <c r="P12" s="4"/>
      <c r="Q12" s="4"/>
      <c r="R12" s="4"/>
    </row>
    <row r="13" spans="1:18" s="8" customFormat="1" ht="51">
      <c r="A13" s="92"/>
      <c r="B13" s="95"/>
      <c r="C13" s="10" t="s">
        <v>54</v>
      </c>
      <c r="D13" s="10" t="s">
        <v>25</v>
      </c>
      <c r="E13" s="11" t="s">
        <v>24</v>
      </c>
      <c r="F13" s="13">
        <v>9819.9</v>
      </c>
      <c r="G13" s="13">
        <v>9405</v>
      </c>
      <c r="H13" s="13">
        <v>9405</v>
      </c>
      <c r="I13" s="13">
        <f>H13-F13</f>
        <v>-414.89999999999964</v>
      </c>
      <c r="J13" s="13">
        <f>H13/F13*100</f>
        <v>95.774906058106495</v>
      </c>
      <c r="K13" s="14"/>
      <c r="L13" s="7"/>
      <c r="M13" s="7"/>
      <c r="N13" s="4"/>
      <c r="O13" s="4"/>
      <c r="P13" s="4"/>
      <c r="Q13" s="4"/>
      <c r="R13" s="4"/>
    </row>
    <row r="14" spans="1:18" s="17" customFormat="1" ht="15">
      <c r="A14" s="27"/>
      <c r="B14" s="28" t="s">
        <v>60</v>
      </c>
      <c r="C14" s="10"/>
      <c r="D14" s="10"/>
      <c r="E14" s="11"/>
      <c r="F14" s="13">
        <f>F13</f>
        <v>9819.9</v>
      </c>
      <c r="G14" s="13">
        <f>G13</f>
        <v>9405</v>
      </c>
      <c r="H14" s="13">
        <f>H13</f>
        <v>9405</v>
      </c>
      <c r="I14" s="13">
        <f>I13</f>
        <v>-414.89999999999964</v>
      </c>
      <c r="J14" s="13">
        <f>J13</f>
        <v>95.774906058106495</v>
      </c>
      <c r="K14" s="13"/>
      <c r="L14" s="15"/>
      <c r="M14" s="15"/>
      <c r="N14" s="16"/>
      <c r="O14" s="16"/>
      <c r="P14" s="16"/>
      <c r="Q14" s="16"/>
      <c r="R14" s="16"/>
    </row>
    <row r="15" spans="1:18" s="8" customFormat="1" ht="84.75" customHeight="1">
      <c r="A15" s="90" t="s">
        <v>16</v>
      </c>
      <c r="B15" s="85" t="s">
        <v>46</v>
      </c>
      <c r="C15" s="83" t="s">
        <v>37</v>
      </c>
      <c r="D15" s="10" t="s">
        <v>38</v>
      </c>
      <c r="E15" s="11" t="s">
        <v>15</v>
      </c>
      <c r="F15" s="12">
        <v>65000</v>
      </c>
      <c r="G15" s="12">
        <v>65324</v>
      </c>
      <c r="H15" s="12">
        <v>65324</v>
      </c>
      <c r="I15" s="13"/>
      <c r="J15" s="13"/>
      <c r="K15" s="13"/>
      <c r="L15" s="7"/>
      <c r="M15" s="7"/>
      <c r="N15" s="4"/>
      <c r="O15" s="4"/>
      <c r="P15" s="4"/>
      <c r="Q15" s="4"/>
      <c r="R15" s="4"/>
    </row>
    <row r="16" spans="1:18" s="8" customFormat="1" ht="27" customHeight="1">
      <c r="A16" s="91"/>
      <c r="B16" s="86"/>
      <c r="C16" s="88"/>
      <c r="D16" s="10" t="s">
        <v>39</v>
      </c>
      <c r="E16" s="11" t="s">
        <v>15</v>
      </c>
      <c r="F16" s="12">
        <v>12580</v>
      </c>
      <c r="G16" s="12">
        <v>12580</v>
      </c>
      <c r="H16" s="12">
        <v>12580</v>
      </c>
      <c r="I16" s="13"/>
      <c r="J16" s="13"/>
      <c r="K16" s="13"/>
      <c r="L16" s="7"/>
      <c r="M16" s="7"/>
      <c r="N16" s="4"/>
      <c r="O16" s="4"/>
      <c r="P16" s="4"/>
      <c r="Q16" s="4"/>
      <c r="R16" s="4"/>
    </row>
    <row r="17" spans="1:18" s="8" customFormat="1" ht="25.5">
      <c r="A17" s="91"/>
      <c r="B17" s="86"/>
      <c r="C17" s="88"/>
      <c r="D17" s="10" t="s">
        <v>40</v>
      </c>
      <c r="E17" s="11" t="s">
        <v>30</v>
      </c>
      <c r="F17" s="12">
        <v>1711</v>
      </c>
      <c r="G17" s="12">
        <v>1711</v>
      </c>
      <c r="H17" s="12">
        <v>1711</v>
      </c>
      <c r="I17" s="13"/>
      <c r="J17" s="13"/>
      <c r="K17" s="13"/>
      <c r="L17" s="7"/>
      <c r="M17" s="7"/>
      <c r="N17" s="4"/>
      <c r="O17" s="4"/>
      <c r="P17" s="4"/>
      <c r="Q17" s="4"/>
      <c r="R17" s="4"/>
    </row>
    <row r="18" spans="1:18" s="8" customFormat="1" ht="53.25" customHeight="1">
      <c r="A18" s="92"/>
      <c r="B18" s="87"/>
      <c r="C18" s="10" t="s">
        <v>55</v>
      </c>
      <c r="D18" s="10" t="s">
        <v>36</v>
      </c>
      <c r="E18" s="11" t="s">
        <v>24</v>
      </c>
      <c r="F18" s="13">
        <v>16141.9</v>
      </c>
      <c r="G18" s="13">
        <v>15651.9</v>
      </c>
      <c r="H18" s="13">
        <v>15307.6</v>
      </c>
      <c r="I18" s="13">
        <f>H18-F18</f>
        <v>-834.29999999999927</v>
      </c>
      <c r="J18" s="13">
        <f>H18/F18*100</f>
        <v>94.831463458452845</v>
      </c>
      <c r="K18" s="14"/>
      <c r="L18" s="7"/>
      <c r="M18" s="7"/>
      <c r="N18" s="4"/>
      <c r="O18" s="4"/>
      <c r="P18" s="4"/>
      <c r="Q18" s="4"/>
      <c r="R18" s="4"/>
    </row>
    <row r="19" spans="1:18" s="8" customFormat="1" ht="71.25" customHeight="1">
      <c r="A19" s="90" t="s">
        <v>26</v>
      </c>
      <c r="B19" s="85" t="s">
        <v>47</v>
      </c>
      <c r="C19" s="83" t="s">
        <v>41</v>
      </c>
      <c r="D19" s="10" t="s">
        <v>42</v>
      </c>
      <c r="E19" s="11" t="s">
        <v>30</v>
      </c>
      <c r="F19" s="12">
        <v>64</v>
      </c>
      <c r="G19" s="12">
        <v>57</v>
      </c>
      <c r="H19" s="12">
        <v>57</v>
      </c>
      <c r="I19" s="13"/>
      <c r="J19" s="13"/>
      <c r="K19" s="13"/>
      <c r="L19" s="7"/>
      <c r="M19" s="7"/>
      <c r="N19" s="4"/>
      <c r="O19" s="4"/>
      <c r="P19" s="4"/>
      <c r="Q19" s="4"/>
      <c r="R19" s="4"/>
    </row>
    <row r="20" spans="1:18" s="8" customFormat="1" ht="21" customHeight="1">
      <c r="A20" s="91"/>
      <c r="B20" s="86"/>
      <c r="C20" s="84"/>
      <c r="D20" s="10" t="s">
        <v>43</v>
      </c>
      <c r="E20" s="11" t="s">
        <v>15</v>
      </c>
      <c r="F20" s="12">
        <v>760</v>
      </c>
      <c r="G20" s="12">
        <v>677</v>
      </c>
      <c r="H20" s="12">
        <v>677</v>
      </c>
      <c r="I20" s="13"/>
      <c r="J20" s="13"/>
      <c r="K20" s="13"/>
      <c r="L20" s="7"/>
      <c r="M20" s="7"/>
      <c r="N20" s="4"/>
      <c r="O20" s="4"/>
      <c r="P20" s="4"/>
      <c r="Q20" s="4"/>
      <c r="R20" s="4"/>
    </row>
    <row r="21" spans="1:18" s="8" customFormat="1" ht="52.5" customHeight="1">
      <c r="A21" s="92"/>
      <c r="B21" s="87"/>
      <c r="C21" s="10" t="s">
        <v>55</v>
      </c>
      <c r="D21" s="10" t="s">
        <v>36</v>
      </c>
      <c r="E21" s="11" t="s">
        <v>24</v>
      </c>
      <c r="F21" s="13">
        <v>6917.9</v>
      </c>
      <c r="G21" s="13">
        <v>6707.9</v>
      </c>
      <c r="H21" s="13">
        <v>6560.4</v>
      </c>
      <c r="I21" s="13">
        <f>H21-F21</f>
        <v>-357.5</v>
      </c>
      <c r="J21" s="13">
        <f>H21/F21*100</f>
        <v>94.83224678009222</v>
      </c>
      <c r="K21" s="14"/>
      <c r="L21" s="7"/>
      <c r="M21" s="7"/>
      <c r="N21" s="4"/>
      <c r="O21" s="4"/>
      <c r="P21" s="4"/>
      <c r="Q21" s="4"/>
      <c r="R21" s="4"/>
    </row>
    <row r="22" spans="1:18" s="17" customFormat="1" ht="18" customHeight="1">
      <c r="A22" s="26"/>
      <c r="B22" s="28" t="s">
        <v>56</v>
      </c>
      <c r="C22" s="29"/>
      <c r="D22" s="10"/>
      <c r="E22" s="11"/>
      <c r="F22" s="13">
        <f>F18+F21</f>
        <v>23059.8</v>
      </c>
      <c r="G22" s="13">
        <f>G18+G21</f>
        <v>22359.8</v>
      </c>
      <c r="H22" s="13">
        <f>H18+H21</f>
        <v>21868</v>
      </c>
      <c r="I22" s="13">
        <f>H22-F22</f>
        <v>-1191.7999999999993</v>
      </c>
      <c r="J22" s="13">
        <f>H22/F22*100</f>
        <v>94.831698453585901</v>
      </c>
      <c r="K22" s="14"/>
      <c r="L22" s="15"/>
      <c r="M22" s="15"/>
      <c r="N22" s="16"/>
      <c r="O22" s="16"/>
      <c r="P22" s="16"/>
      <c r="Q22" s="16"/>
      <c r="R22" s="16"/>
    </row>
    <row r="23" spans="1:18" s="8" customFormat="1" ht="81" customHeight="1">
      <c r="A23" s="90" t="s">
        <v>35</v>
      </c>
      <c r="B23" s="85" t="s">
        <v>48</v>
      </c>
      <c r="C23" s="83" t="s">
        <v>51</v>
      </c>
      <c r="D23" s="10" t="s">
        <v>50</v>
      </c>
      <c r="E23" s="11" t="s">
        <v>15</v>
      </c>
      <c r="F23" s="13">
        <v>1138</v>
      </c>
      <c r="G23" s="13">
        <v>1138</v>
      </c>
      <c r="H23" s="13">
        <v>1138</v>
      </c>
      <c r="I23" s="13"/>
      <c r="J23" s="13"/>
      <c r="K23" s="14"/>
      <c r="L23" s="7"/>
      <c r="M23" s="7"/>
      <c r="N23" s="4"/>
      <c r="O23" s="4"/>
      <c r="P23" s="4"/>
      <c r="Q23" s="4"/>
      <c r="R23" s="4"/>
    </row>
    <row r="24" spans="1:18" s="8" customFormat="1" ht="44.25" customHeight="1">
      <c r="A24" s="91"/>
      <c r="B24" s="86"/>
      <c r="C24" s="88"/>
      <c r="D24" s="10" t="s">
        <v>32</v>
      </c>
      <c r="E24" s="11" t="s">
        <v>15</v>
      </c>
      <c r="F24" s="13">
        <v>270</v>
      </c>
      <c r="G24" s="13">
        <v>270</v>
      </c>
      <c r="H24" s="13">
        <v>270</v>
      </c>
      <c r="I24" s="13"/>
      <c r="J24" s="13"/>
      <c r="K24" s="14"/>
      <c r="L24" s="7"/>
      <c r="M24" s="7"/>
      <c r="N24" s="4"/>
      <c r="O24" s="4"/>
      <c r="P24" s="4"/>
      <c r="Q24" s="4"/>
      <c r="R24" s="4"/>
    </row>
    <row r="25" spans="1:18" s="8" customFormat="1" ht="27" customHeight="1">
      <c r="A25" s="91"/>
      <c r="B25" s="86"/>
      <c r="C25" s="89"/>
      <c r="D25" s="10" t="s">
        <v>49</v>
      </c>
      <c r="E25" s="11" t="s">
        <v>15</v>
      </c>
      <c r="F25" s="13">
        <v>3823</v>
      </c>
      <c r="G25" s="13">
        <v>3823</v>
      </c>
      <c r="H25" s="13">
        <v>3823</v>
      </c>
      <c r="I25" s="13"/>
      <c r="J25" s="13"/>
      <c r="K25" s="14"/>
      <c r="L25" s="7"/>
      <c r="M25" s="7"/>
      <c r="N25" s="4"/>
      <c r="O25" s="4"/>
      <c r="P25" s="4"/>
      <c r="Q25" s="4"/>
      <c r="R25" s="4"/>
    </row>
    <row r="26" spans="1:18" s="8" customFormat="1" ht="53.25" customHeight="1">
      <c r="A26" s="92"/>
      <c r="B26" s="87"/>
      <c r="C26" s="10" t="s">
        <v>57</v>
      </c>
      <c r="D26" s="10" t="s">
        <v>36</v>
      </c>
      <c r="E26" s="11" t="s">
        <v>24</v>
      </c>
      <c r="F26" s="13">
        <v>4873.3999999999996</v>
      </c>
      <c r="G26" s="13">
        <v>4293</v>
      </c>
      <c r="H26" s="13">
        <v>4293</v>
      </c>
      <c r="I26" s="13">
        <f>H26-F26</f>
        <v>-580.39999999999964</v>
      </c>
      <c r="J26" s="13">
        <f>H26/F26*100</f>
        <v>88.090450199039694</v>
      </c>
      <c r="K26" s="14"/>
      <c r="L26" s="7"/>
      <c r="M26" s="7"/>
      <c r="N26" s="4"/>
      <c r="O26" s="4"/>
      <c r="P26" s="4"/>
      <c r="Q26" s="4"/>
      <c r="R26" s="4"/>
    </row>
    <row r="27" spans="1:18" s="17" customFormat="1" ht="13.5" customHeight="1">
      <c r="A27" s="26"/>
      <c r="B27" s="28" t="s">
        <v>58</v>
      </c>
      <c r="C27" s="10"/>
      <c r="D27" s="10"/>
      <c r="E27" s="11"/>
      <c r="F27" s="13">
        <f>F26</f>
        <v>4873.3999999999996</v>
      </c>
      <c r="G27" s="13">
        <f>G26</f>
        <v>4293</v>
      </c>
      <c r="H27" s="13">
        <f>H26</f>
        <v>4293</v>
      </c>
      <c r="I27" s="13"/>
      <c r="J27" s="13"/>
      <c r="K27" s="14"/>
      <c r="L27" s="15"/>
      <c r="M27" s="15"/>
      <c r="N27" s="16"/>
      <c r="O27" s="16"/>
      <c r="P27" s="16"/>
      <c r="Q27" s="16"/>
      <c r="R27" s="16"/>
    </row>
    <row r="28" spans="1:18" s="8" customFormat="1" ht="15">
      <c r="A28" s="20"/>
      <c r="B28" s="21" t="s">
        <v>13</v>
      </c>
      <c r="C28" s="21"/>
      <c r="D28" s="21"/>
      <c r="E28" s="21"/>
      <c r="F28" s="22">
        <f>F27+F22+F14+F9</f>
        <v>42549.599999999999</v>
      </c>
      <c r="G28" s="22">
        <f>G27+G22+G14+G9</f>
        <v>40434.300000000003</v>
      </c>
      <c r="H28" s="22">
        <f>H27+H22+H14+H9</f>
        <v>39788</v>
      </c>
      <c r="I28" s="23">
        <f>H28-F28</f>
        <v>-2761.5999999999985</v>
      </c>
      <c r="J28" s="23">
        <f>H28/F28*100</f>
        <v>93.509692218023204</v>
      </c>
      <c r="K28" s="21"/>
      <c r="L28" s="7"/>
      <c r="M28" s="7"/>
      <c r="N28" s="4"/>
      <c r="O28" s="4"/>
      <c r="P28" s="4"/>
      <c r="Q28" s="4"/>
      <c r="R28" s="4"/>
    </row>
    <row r="29" spans="1:18" s="8" customFormat="1" ht="31.5" customHeight="1">
      <c r="A29" s="20"/>
      <c r="B29" s="24" t="s">
        <v>14</v>
      </c>
      <c r="C29" s="25" t="s">
        <v>44</v>
      </c>
      <c r="D29" s="25" t="s">
        <v>44</v>
      </c>
      <c r="E29" s="25" t="s">
        <v>44</v>
      </c>
      <c r="F29" s="25" t="s">
        <v>44</v>
      </c>
      <c r="G29" s="25" t="s">
        <v>44</v>
      </c>
      <c r="H29" s="25" t="s">
        <v>44</v>
      </c>
      <c r="I29" s="25" t="s">
        <v>44</v>
      </c>
      <c r="J29" s="25" t="s">
        <v>44</v>
      </c>
      <c r="K29" s="25" t="s">
        <v>44</v>
      </c>
      <c r="L29" s="7"/>
      <c r="M29" s="7"/>
      <c r="N29" s="4"/>
      <c r="O29" s="4"/>
      <c r="P29" s="4"/>
      <c r="Q29" s="4"/>
      <c r="R29" s="4"/>
    </row>
    <row r="30" spans="1:18" ht="13.5" customHeight="1">
      <c r="A30" s="108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4"/>
      <c r="M30" s="4"/>
      <c r="N30" s="4"/>
      <c r="O30" s="4"/>
      <c r="P30" s="4"/>
      <c r="Q30" s="4"/>
      <c r="R30" s="4"/>
    </row>
    <row r="31" spans="1:18" hidden="1">
      <c r="A31" s="30"/>
      <c r="B31" s="31"/>
      <c r="C31" s="77"/>
      <c r="D31" s="78"/>
      <c r="E31" s="78"/>
      <c r="F31" s="78"/>
      <c r="G31" s="78"/>
      <c r="H31" s="78"/>
      <c r="I31" s="78"/>
      <c r="J31" s="78"/>
      <c r="K31" s="79"/>
    </row>
    <row r="32" spans="1:18" hidden="1">
      <c r="A32" s="80"/>
      <c r="B32" s="74"/>
      <c r="C32" s="32"/>
      <c r="D32" s="33"/>
      <c r="E32" s="34"/>
      <c r="F32" s="35"/>
      <c r="G32" s="35"/>
      <c r="H32" s="36"/>
      <c r="I32" s="35"/>
      <c r="J32" s="37"/>
      <c r="K32" s="31"/>
    </row>
    <row r="33" spans="1:11" hidden="1">
      <c r="A33" s="80"/>
      <c r="B33" s="74"/>
      <c r="C33" s="38"/>
      <c r="D33" s="39"/>
      <c r="E33" s="34"/>
      <c r="F33" s="40"/>
      <c r="G33" s="40"/>
      <c r="H33" s="41"/>
      <c r="I33" s="35"/>
      <c r="J33" s="37"/>
      <c r="K33" s="42"/>
    </row>
    <row r="34" spans="1:11" hidden="1">
      <c r="A34" s="80"/>
      <c r="B34" s="74"/>
      <c r="C34" s="43"/>
      <c r="D34" s="33"/>
      <c r="E34" s="34"/>
      <c r="F34" s="35"/>
      <c r="G34" s="35"/>
      <c r="H34" s="35"/>
      <c r="I34" s="35"/>
      <c r="J34" s="37"/>
      <c r="K34" s="31"/>
    </row>
    <row r="35" spans="1:11" hidden="1">
      <c r="A35" s="80"/>
      <c r="B35" s="74"/>
      <c r="C35" s="44"/>
      <c r="D35" s="39"/>
      <c r="E35" s="34"/>
      <c r="F35" s="40"/>
      <c r="G35" s="40"/>
      <c r="H35" s="40"/>
      <c r="I35" s="35"/>
      <c r="J35" s="37"/>
      <c r="K35" s="42"/>
    </row>
    <row r="36" spans="1:11" hidden="1">
      <c r="A36" s="80"/>
      <c r="B36" s="81"/>
      <c r="C36" s="32"/>
      <c r="D36" s="33"/>
      <c r="E36" s="34"/>
      <c r="F36" s="35"/>
      <c r="G36" s="35"/>
      <c r="H36" s="35"/>
      <c r="I36" s="35"/>
      <c r="J36" s="37"/>
      <c r="K36" s="31"/>
    </row>
    <row r="37" spans="1:11" hidden="1">
      <c r="A37" s="80"/>
      <c r="B37" s="82"/>
      <c r="C37" s="44"/>
      <c r="D37" s="39"/>
      <c r="E37" s="34"/>
      <c r="F37" s="40"/>
      <c r="G37" s="40"/>
      <c r="H37" s="40"/>
      <c r="I37" s="35"/>
      <c r="J37" s="37"/>
      <c r="K37" s="42"/>
    </row>
    <row r="38" spans="1:11" hidden="1">
      <c r="A38" s="80"/>
      <c r="B38" s="74"/>
      <c r="C38" s="45"/>
      <c r="D38" s="33"/>
      <c r="E38" s="34"/>
      <c r="F38" s="35"/>
      <c r="G38" s="35"/>
      <c r="H38" s="35"/>
      <c r="I38" s="35"/>
      <c r="J38" s="37"/>
      <c r="K38" s="31"/>
    </row>
    <row r="39" spans="1:11" hidden="1">
      <c r="A39" s="80"/>
      <c r="B39" s="74"/>
      <c r="C39" s="44"/>
      <c r="D39" s="39"/>
      <c r="E39" s="34"/>
      <c r="F39" s="40"/>
      <c r="G39" s="40"/>
      <c r="H39" s="40"/>
      <c r="I39" s="35"/>
      <c r="J39" s="37"/>
      <c r="K39" s="42"/>
    </row>
    <row r="40" spans="1:11" hidden="1">
      <c r="A40" s="80"/>
      <c r="B40" s="74"/>
      <c r="C40" s="45"/>
      <c r="D40" s="46"/>
      <c r="E40" s="47"/>
      <c r="F40" s="35"/>
      <c r="G40" s="35"/>
      <c r="H40" s="35"/>
      <c r="I40" s="35"/>
      <c r="J40" s="37"/>
      <c r="K40" s="31"/>
    </row>
    <row r="41" spans="1:11" hidden="1">
      <c r="A41" s="80"/>
      <c r="B41" s="74"/>
      <c r="C41" s="44"/>
      <c r="D41" s="39"/>
      <c r="E41" s="34"/>
      <c r="F41" s="40"/>
      <c r="G41" s="40"/>
      <c r="H41" s="41"/>
      <c r="I41" s="35"/>
      <c r="J41" s="37"/>
      <c r="K41" s="48"/>
    </row>
    <row r="42" spans="1:11" hidden="1">
      <c r="A42" s="30"/>
      <c r="B42" s="49" t="s">
        <v>13</v>
      </c>
      <c r="C42" s="50"/>
      <c r="D42" s="49"/>
      <c r="E42" s="51" t="s">
        <v>12</v>
      </c>
      <c r="F42" s="52">
        <f>F33+F35+F37+F39+F41</f>
        <v>0</v>
      </c>
      <c r="G42" s="52">
        <f>G33+G35+G37+G39+G41</f>
        <v>0</v>
      </c>
      <c r="H42" s="53">
        <f>H33+H35+H37+H39+H41</f>
        <v>0</v>
      </c>
      <c r="I42" s="52">
        <f>I33+I35+I37+I39+I41</f>
        <v>0</v>
      </c>
      <c r="J42" s="37" t="e">
        <f>H42/F42%</f>
        <v>#DIV/0!</v>
      </c>
      <c r="K42" s="54"/>
    </row>
    <row r="43" spans="1:11" ht="30.75" customHeight="1">
      <c r="A43" s="30"/>
      <c r="B43" s="55" t="s">
        <v>14</v>
      </c>
      <c r="C43" s="50"/>
      <c r="D43" s="49"/>
      <c r="E43" s="56" t="s">
        <v>12</v>
      </c>
      <c r="F43" s="52">
        <f>F8+F13+F18+F21+F26</f>
        <v>42549.599999999999</v>
      </c>
      <c r="G43" s="52">
        <f t="shared" ref="G43:H43" si="0">G8+G13+G18+G21+G26</f>
        <v>40434.300000000003</v>
      </c>
      <c r="H43" s="52">
        <f t="shared" si="0"/>
        <v>39788</v>
      </c>
      <c r="I43" s="52">
        <f>H43-F43</f>
        <v>-2761.5999999999985</v>
      </c>
      <c r="J43" s="57">
        <f>H43/F43%</f>
        <v>93.509692218023204</v>
      </c>
      <c r="K43" s="49"/>
    </row>
    <row r="44" spans="1:11">
      <c r="A44" s="75" t="s">
        <v>8</v>
      </c>
      <c r="B44" s="75"/>
      <c r="C44" s="76" t="s">
        <v>63</v>
      </c>
      <c r="D44" s="76"/>
      <c r="E44" s="76"/>
      <c r="F44" s="76"/>
      <c r="G44" s="76"/>
      <c r="H44" s="76"/>
      <c r="I44" s="76"/>
      <c r="J44" s="76"/>
      <c r="K44" s="76"/>
    </row>
    <row r="45" spans="1:11">
      <c r="A45" s="30">
        <v>1</v>
      </c>
      <c r="B45" s="31" t="s">
        <v>9</v>
      </c>
      <c r="C45" s="77" t="s">
        <v>64</v>
      </c>
      <c r="D45" s="78"/>
      <c r="E45" s="78"/>
      <c r="F45" s="78"/>
      <c r="G45" s="78"/>
      <c r="H45" s="78"/>
      <c r="I45" s="78"/>
      <c r="J45" s="78"/>
      <c r="K45" s="79"/>
    </row>
    <row r="46" spans="1:11" ht="63.75">
      <c r="A46" s="80" t="s">
        <v>10</v>
      </c>
      <c r="B46" s="74" t="s">
        <v>65</v>
      </c>
      <c r="C46" s="32" t="s">
        <v>66</v>
      </c>
      <c r="D46" s="60" t="s">
        <v>67</v>
      </c>
      <c r="E46" s="61" t="s">
        <v>15</v>
      </c>
      <c r="F46" s="62">
        <v>456</v>
      </c>
      <c r="G46" s="62">
        <v>450</v>
      </c>
      <c r="H46" s="63">
        <v>450</v>
      </c>
      <c r="I46" s="62"/>
      <c r="J46" s="64"/>
      <c r="K46" s="65"/>
    </row>
    <row r="47" spans="1:11" ht="76.5">
      <c r="A47" s="80"/>
      <c r="B47" s="74"/>
      <c r="C47" s="38" t="s">
        <v>68</v>
      </c>
      <c r="D47" s="66" t="s">
        <v>69</v>
      </c>
      <c r="E47" s="61" t="s">
        <v>12</v>
      </c>
      <c r="F47" s="67">
        <v>82784.100000000006</v>
      </c>
      <c r="G47" s="67">
        <v>86694.399999999994</v>
      </c>
      <c r="H47" s="68">
        <v>85951.6</v>
      </c>
      <c r="I47" s="62">
        <f>H47-F47</f>
        <v>3167.5</v>
      </c>
      <c r="J47" s="64">
        <f t="shared" ref="J47:J53" si="1">H47/F47%</f>
        <v>103.82621783651692</v>
      </c>
      <c r="K47" s="69"/>
    </row>
    <row r="48" spans="1:11" ht="39">
      <c r="A48" s="80" t="s">
        <v>11</v>
      </c>
      <c r="B48" s="74" t="s">
        <v>70</v>
      </c>
      <c r="C48" s="43" t="s">
        <v>71</v>
      </c>
      <c r="D48" s="60" t="s">
        <v>67</v>
      </c>
      <c r="E48" s="61" t="s">
        <v>15</v>
      </c>
      <c r="F48" s="63">
        <v>658</v>
      </c>
      <c r="G48" s="63">
        <v>592</v>
      </c>
      <c r="H48" s="63">
        <v>592</v>
      </c>
      <c r="I48" s="62"/>
      <c r="J48" s="64"/>
      <c r="K48" s="65"/>
    </row>
    <row r="49" spans="1:11" ht="76.5">
      <c r="A49" s="80"/>
      <c r="B49" s="74"/>
      <c r="C49" s="44" t="s">
        <v>72</v>
      </c>
      <c r="D49" s="66" t="s">
        <v>69</v>
      </c>
      <c r="E49" s="61" t="s">
        <v>12</v>
      </c>
      <c r="F49" s="67">
        <v>118008</v>
      </c>
      <c r="G49" s="67">
        <v>109526.5</v>
      </c>
      <c r="H49" s="67">
        <v>109115</v>
      </c>
      <c r="I49" s="62">
        <f>H49-F49</f>
        <v>-8893</v>
      </c>
      <c r="J49" s="64">
        <f t="shared" si="1"/>
        <v>92.464070232526609</v>
      </c>
      <c r="K49" s="69"/>
    </row>
    <row r="50" spans="1:11" ht="38.25">
      <c r="A50" s="80" t="s">
        <v>16</v>
      </c>
      <c r="B50" s="81" t="s">
        <v>73</v>
      </c>
      <c r="C50" s="32" t="s">
        <v>74</v>
      </c>
      <c r="D50" s="60" t="s">
        <v>67</v>
      </c>
      <c r="E50" s="61" t="s">
        <v>15</v>
      </c>
      <c r="F50" s="63">
        <v>835</v>
      </c>
      <c r="G50" s="63">
        <v>865</v>
      </c>
      <c r="H50" s="63">
        <v>865</v>
      </c>
      <c r="I50" s="62"/>
      <c r="J50" s="64"/>
      <c r="K50" s="65"/>
    </row>
    <row r="51" spans="1:11" ht="76.5">
      <c r="A51" s="80"/>
      <c r="B51" s="82"/>
      <c r="C51" s="44" t="s">
        <v>75</v>
      </c>
      <c r="D51" s="66" t="s">
        <v>69</v>
      </c>
      <c r="E51" s="61" t="s">
        <v>12</v>
      </c>
      <c r="F51" s="67">
        <v>158827.6</v>
      </c>
      <c r="G51" s="67">
        <v>160035</v>
      </c>
      <c r="H51" s="67">
        <v>159432.9</v>
      </c>
      <c r="I51" s="62">
        <f>H51-F51</f>
        <v>605.29999999998836</v>
      </c>
      <c r="J51" s="64">
        <f t="shared" si="1"/>
        <v>100.38110504723359</v>
      </c>
      <c r="K51" s="69"/>
    </row>
    <row r="52" spans="1:11" ht="39">
      <c r="A52" s="80" t="s">
        <v>35</v>
      </c>
      <c r="B52" s="74" t="s">
        <v>76</v>
      </c>
      <c r="C52" s="45" t="s">
        <v>77</v>
      </c>
      <c r="D52" s="60" t="s">
        <v>67</v>
      </c>
      <c r="E52" s="61" t="s">
        <v>15</v>
      </c>
      <c r="F52" s="63">
        <v>128</v>
      </c>
      <c r="G52" s="63">
        <v>117</v>
      </c>
      <c r="H52" s="63">
        <v>117</v>
      </c>
      <c r="I52" s="62"/>
      <c r="J52" s="64"/>
      <c r="K52" s="65"/>
    </row>
    <row r="53" spans="1:11" ht="76.5">
      <c r="A53" s="80"/>
      <c r="B53" s="74"/>
      <c r="C53" s="44" t="s">
        <v>78</v>
      </c>
      <c r="D53" s="66" t="s">
        <v>69</v>
      </c>
      <c r="E53" s="61" t="s">
        <v>12</v>
      </c>
      <c r="F53" s="67">
        <v>23734</v>
      </c>
      <c r="G53" s="67">
        <v>21646</v>
      </c>
      <c r="H53" s="67">
        <v>21564</v>
      </c>
      <c r="I53" s="62">
        <f>H53-F53</f>
        <v>-2170</v>
      </c>
      <c r="J53" s="64">
        <f t="shared" si="1"/>
        <v>90.856998398921377</v>
      </c>
      <c r="K53" s="69"/>
    </row>
    <row r="54" spans="1:11" ht="25.5">
      <c r="A54" s="80" t="s">
        <v>79</v>
      </c>
      <c r="B54" s="74" t="s">
        <v>80</v>
      </c>
      <c r="C54" s="45" t="s">
        <v>81</v>
      </c>
      <c r="D54" s="70" t="s">
        <v>82</v>
      </c>
      <c r="E54" s="71" t="s">
        <v>83</v>
      </c>
      <c r="F54" s="62">
        <v>559548</v>
      </c>
      <c r="G54" s="62">
        <v>539970</v>
      </c>
      <c r="H54" s="62">
        <v>539970</v>
      </c>
      <c r="I54" s="62"/>
      <c r="J54" s="64"/>
      <c r="K54" s="65"/>
    </row>
    <row r="55" spans="1:11" ht="76.5">
      <c r="A55" s="80"/>
      <c r="B55" s="74"/>
      <c r="C55" s="44" t="s">
        <v>84</v>
      </c>
      <c r="D55" s="66" t="s">
        <v>69</v>
      </c>
      <c r="E55" s="61" t="s">
        <v>12</v>
      </c>
      <c r="F55" s="67">
        <v>9543.2999999999993</v>
      </c>
      <c r="G55" s="67">
        <v>8615</v>
      </c>
      <c r="H55" s="68">
        <v>8564.2000000000007</v>
      </c>
      <c r="I55" s="62">
        <f>H55-F55</f>
        <v>-979.09999999999854</v>
      </c>
      <c r="J55" s="64">
        <f>H55/F55%</f>
        <v>89.740446176898985</v>
      </c>
      <c r="K55" s="48"/>
    </row>
    <row r="56" spans="1:11">
      <c r="A56" s="30"/>
      <c r="B56" s="49" t="s">
        <v>13</v>
      </c>
      <c r="C56" s="50"/>
      <c r="D56" s="49"/>
      <c r="E56" s="51" t="s">
        <v>12</v>
      </c>
      <c r="F56" s="52">
        <f>F47+F49+F51+F53+F55</f>
        <v>392897</v>
      </c>
      <c r="G56" s="52">
        <f>G47+G49+G51+G53+G55</f>
        <v>386516.9</v>
      </c>
      <c r="H56" s="53">
        <f>H47+H49+H51+H53+H55</f>
        <v>384627.7</v>
      </c>
      <c r="I56" s="52">
        <f>H56-F56</f>
        <v>-8269.2999999999884</v>
      </c>
      <c r="J56" s="37">
        <f>H56/F56%</f>
        <v>97.895300804027528</v>
      </c>
      <c r="K56" s="54"/>
    </row>
    <row r="57" spans="1:11" ht="47.25">
      <c r="A57" s="30"/>
      <c r="B57" s="55" t="s">
        <v>14</v>
      </c>
      <c r="C57" s="50"/>
      <c r="D57" s="49"/>
      <c r="E57" s="56" t="s">
        <v>12</v>
      </c>
      <c r="F57" s="52">
        <f>F56</f>
        <v>392897</v>
      </c>
      <c r="G57" s="52">
        <f>G56</f>
        <v>386516.9</v>
      </c>
      <c r="H57" s="53">
        <f>H56</f>
        <v>384627.7</v>
      </c>
      <c r="I57" s="52">
        <f>I56</f>
        <v>-8269.2999999999884</v>
      </c>
      <c r="J57" s="59">
        <f>H57/F57%</f>
        <v>97.895300804027528</v>
      </c>
      <c r="K57" s="49"/>
    </row>
    <row r="58" spans="1:11">
      <c r="A58" s="72"/>
      <c r="B58" s="49" t="s">
        <v>86</v>
      </c>
      <c r="C58" s="72"/>
      <c r="D58" s="72"/>
      <c r="E58" s="72"/>
      <c r="F58" s="52">
        <f>F43+F57</f>
        <v>435446.6</v>
      </c>
      <c r="G58" s="52">
        <f t="shared" ref="G58:I58" si="2">G43+G57</f>
        <v>426951.2</v>
      </c>
      <c r="H58" s="52">
        <f t="shared" si="2"/>
        <v>424415.7</v>
      </c>
      <c r="I58" s="52">
        <f t="shared" si="2"/>
        <v>-11030.899999999987</v>
      </c>
      <c r="J58" s="73">
        <f>H58/F58*100</f>
        <v>97.466761710850434</v>
      </c>
      <c r="K58" s="72"/>
    </row>
  </sheetData>
  <mergeCells count="52">
    <mergeCell ref="A40:A41"/>
    <mergeCell ref="B40:B41"/>
    <mergeCell ref="A34:A35"/>
    <mergeCell ref="B34:B35"/>
    <mergeCell ref="A36:A37"/>
    <mergeCell ref="B36:B37"/>
    <mergeCell ref="A38:A39"/>
    <mergeCell ref="B38:B39"/>
    <mergeCell ref="A30:B30"/>
    <mergeCell ref="C30:K30"/>
    <mergeCell ref="C31:K31"/>
    <mergeCell ref="A32:A33"/>
    <mergeCell ref="B32:B33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L3:M3"/>
    <mergeCell ref="C5:E5"/>
    <mergeCell ref="C6:K6"/>
    <mergeCell ref="A7:A8"/>
    <mergeCell ref="B7:B8"/>
    <mergeCell ref="C19:C20"/>
    <mergeCell ref="B23:B26"/>
    <mergeCell ref="C23:C25"/>
    <mergeCell ref="A23:A26"/>
    <mergeCell ref="A10:A13"/>
    <mergeCell ref="B10:B13"/>
    <mergeCell ref="A15:A18"/>
    <mergeCell ref="B15:B18"/>
    <mergeCell ref="A19:A21"/>
    <mergeCell ref="B19:B21"/>
    <mergeCell ref="C15:C17"/>
    <mergeCell ref="B54:B55"/>
    <mergeCell ref="A44:B44"/>
    <mergeCell ref="C44:K44"/>
    <mergeCell ref="C45:K45"/>
    <mergeCell ref="A46:A47"/>
    <mergeCell ref="A48:A49"/>
    <mergeCell ref="A50:A51"/>
    <mergeCell ref="A52:A53"/>
    <mergeCell ref="A54:A55"/>
    <mergeCell ref="B48:B49"/>
    <mergeCell ref="B50:B51"/>
    <mergeCell ref="B52:B53"/>
    <mergeCell ref="B46:B47"/>
  </mergeCells>
  <pageMargins left="0.19685039370078741" right="0.19685039370078741" top="0.59055118110236227" bottom="0.19685039370078741" header="0" footer="0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районный б-т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2021-02-09T00:44:52Z</cp:lastPrinted>
  <dcterms:created xsi:type="dcterms:W3CDTF">2017-03-22T06:26:30Z</dcterms:created>
  <dcterms:modified xsi:type="dcterms:W3CDTF">2022-03-10T05:31:06Z</dcterms:modified>
</cp:coreProperties>
</file>