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6635" windowHeight="11415" tabRatio="496"/>
  </bookViews>
  <sheets>
    <sheet name="Лист1" sheetId="4" r:id="rId1"/>
  </sheets>
  <definedNames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F12" i="4"/>
  <c r="F13"/>
  <c r="F14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9"/>
  <c r="F40"/>
  <c r="F41"/>
  <c r="F42"/>
  <c r="F43"/>
  <c r="F44"/>
  <c r="F45"/>
  <c r="F47"/>
  <c r="F11"/>
  <c r="F10"/>
  <c r="D34"/>
  <c r="E34"/>
  <c r="C34"/>
  <c r="D47"/>
  <c r="C47"/>
  <c r="D22"/>
  <c r="E22"/>
  <c r="C22"/>
  <c r="D44"/>
  <c r="E44"/>
  <c r="D42"/>
  <c r="E42"/>
  <c r="D39"/>
  <c r="E39"/>
  <c r="D31"/>
  <c r="E31"/>
  <c r="D25"/>
  <c r="E25"/>
  <c r="D17"/>
  <c r="E17"/>
  <c r="D15"/>
  <c r="E15"/>
  <c r="D13"/>
  <c r="E13"/>
  <c r="D4"/>
  <c r="E4"/>
  <c r="C44"/>
  <c r="C42"/>
  <c r="C39"/>
  <c r="C31"/>
  <c r="C25"/>
  <c r="C17"/>
  <c r="C15"/>
  <c r="C13"/>
  <c r="C4"/>
  <c r="F5"/>
  <c r="F6"/>
  <c r="F7"/>
  <c r="F9"/>
  <c r="E47" l="1"/>
  <c r="F4"/>
</calcChain>
</file>

<file path=xl/sharedStrings.xml><?xml version="1.0" encoding="utf-8"?>
<sst xmlns="http://schemas.openxmlformats.org/spreadsheetml/2006/main" count="119" uniqueCount="114">
  <si>
    <t>тыс.руб.</t>
  </si>
  <si>
    <t>Наименование</t>
  </si>
  <si>
    <t>РПР</t>
  </si>
  <si>
    <t>первоначальный план</t>
  </si>
  <si>
    <t>план по отчету</t>
  </si>
  <si>
    <t>Исполнено</t>
  </si>
  <si>
    <t>Пояснения различий между первоначально утвержденными показателями расходов и и их фактическими значениями (5 и более процентов)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</si>
  <si>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за 2017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</si>
  <si>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</si>
  <si>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</si>
  <si>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</si>
  <si>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</si>
  <si>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</si>
  <si>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</si>
  <si>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</si>
  <si>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</si>
  <si>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</si>
  <si>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</si>
  <si>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</si>
  <si>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</si>
  <si>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</si>
  <si>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</si>
  <si>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</si>
  <si>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</si>
  <si>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</si>
  <si>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</si>
  <si>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</si>
  <si>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</si>
  <si>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</si>
  <si>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</si>
  <si>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</si>
  <si>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</si>
  <si>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</si>
  <si>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</si>
  <si>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</si>
  <si>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</si>
  <si>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</si>
  <si>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</si>
  <si>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</si>
  <si>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</si>
  <si>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</si>
  <si>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 и детства</t>
  </si>
  <si>
    <t>Физическая культура и спорт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</si>
  <si>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</si>
  <si>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</si>
  <si>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</si>
  <si>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</si>
  <si>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</si>
  <si>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>ПРОФИЦИТ БЮДЖЕТА (со знаком "плюс")                                              ДЕФИЦИТ БЮДЖЕТА (со знаком "минус")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</si>
  <si>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</si>
  <si>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</si>
  <si>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</si>
  <si>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</si>
  <si>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</si>
  <si>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</si>
  <si>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</si>
  <si>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</si>
  <si>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</si>
  <si>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0200</t>
  </si>
  <si>
    <t>0204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</si>
  <si>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</si>
  <si>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</si>
  <si>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</si>
  <si>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</si>
  <si>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</si>
  <si>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</si>
  <si>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</si>
  <si>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</si>
  <si>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</si>
  <si>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</si>
  <si>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</si>
  <si>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</si>
  <si>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</si>
  <si>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</si>
  <si>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</si>
  <si>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</si>
  <si>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</si>
  <si>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</si>
  <si>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</si>
  <si>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</si>
  <si>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</si>
  <si>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</si>
  <si>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</si>
  <si>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</si>
  <si>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</si>
  <si>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1102</t>
  </si>
  <si>
    <t>1300</t>
  </si>
  <si>
    <t>1301</t>
  </si>
  <si>
    <t>9800</t>
  </si>
  <si>
    <t>экономия по результатам проведения электронных торгов</t>
  </si>
  <si>
    <t>поступление из областного бюджета субсидии на  осуществление дорожной деятельности в отношении автомобильных дорог местного значения и сооружений на них</t>
  </si>
  <si>
    <t>поступление средств федерального и областного бюджетов на обеспечение жильем молодых семей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</si>
  <si>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</si>
  <si>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</si>
  <si>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</si>
  <si>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1400</t>
  </si>
  <si>
    <t>18315</t>
  </si>
  <si>
    <t>0</t>
  </si>
  <si>
    <t xml:space="preserve">Процент исполнения к первоначальному плану </t>
  </si>
  <si>
    <t>1006</t>
  </si>
  <si>
    <t>В соответствии с планом мероприятий по оптимизации расходов районного бюджета уменьшены бюджетные ассигнования по оплате труда и начислениям на нее по вакантным должностям</t>
  </si>
  <si>
    <t xml:space="preserve">Увеличены ассигнования на денежное вознаграждение главы Михайловского района в сумме 360,6 тыс.рублей в связи с прекращением полномочий с 09.03.2017 и выплатой компенсации за неиспользованный отпуск; </t>
  </si>
  <si>
    <t xml:space="preserve">Увеличены ассигнования в связи с передачей полномочий поселениями </t>
  </si>
  <si>
    <t>Отсутствие фактических расходов</t>
  </si>
  <si>
    <t>По решению бюджетной комиссии увеличены ассигнования для создания резерва материальных ресурсов для ликвидации чрезвычайных ситуаций на территории Михайловского района</t>
  </si>
  <si>
    <t>в 10 раз</t>
  </si>
  <si>
    <t>Доведение дополнительных ассигнований Минобрнауки Амурской области</t>
  </si>
  <si>
    <t>выделены дополнительные ассигнования на выполнение майских Указов Президента РФ</t>
  </si>
  <si>
    <t>Корректировка ассигнований главным распорядителем средств областного бюджета</t>
  </si>
  <si>
    <t>Доведение дополнительных ассигнований по отношению ГРБС на мероприятия в области физкультуры и спорта</t>
  </si>
  <si>
    <t>Доведение бюджетных ассигнований для предоставления иных межбюджетных трансфетов на сбалансированность бюджетов поселений</t>
  </si>
  <si>
    <t>х</t>
  </si>
  <si>
    <t>Увеличение ассигнований за счет остатков средств ПК Фонд реформирования ЖКХ</t>
  </si>
  <si>
    <t>Увеличены ассигнования на оплату труда и начисления на нее в связи с увеличением МРОТ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</si>
</sst>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[Red]#,##0.0"/>
    <numFmt numFmtId="166" formatCode="#,##0.00;[Red]#,##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7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 wrapText="1"/>
    </xf>
    <xf numFmtId="0" fontId="9" fillId="0" borderId="1" xfId="3" applyFont="1" applyFill="1" applyBorder="1" applyAlignment="1">
      <alignment wrapText="1"/>
    </xf>
    <xf numFmtId="49" fontId="9" fillId="0" borderId="1" xfId="3" applyNumberFormat="1" applyFont="1" applyFill="1" applyBorder="1" applyAlignment="1">
      <alignment horizontal="center" wrapText="1"/>
    </xf>
    <xf numFmtId="164" fontId="10" fillId="0" borderId="1" xfId="3" applyNumberFormat="1" applyFont="1" applyBorder="1" applyAlignment="1">
      <alignment horizontal="center" wrapText="1"/>
    </xf>
    <xf numFmtId="0" fontId="4" fillId="0" borderId="0" xfId="0" applyFont="1" applyFill="1" applyAlignment="1"/>
    <xf numFmtId="0" fontId="5" fillId="0" borderId="5" xfId="0" applyFont="1" applyFill="1" applyBorder="1" applyAlignment="1">
      <alignment wrapText="1"/>
    </xf>
    <xf numFmtId="0" fontId="11" fillId="0" borderId="1" xfId="3" applyFont="1" applyFill="1" applyBorder="1" applyAlignment="1">
      <alignment wrapText="1"/>
    </xf>
    <xf numFmtId="49" fontId="5" fillId="0" borderId="1" xfId="3" applyNumberFormat="1" applyFont="1" applyFill="1" applyBorder="1" applyAlignment="1">
      <alignment horizontal="center" wrapText="1"/>
    </xf>
    <xf numFmtId="164" fontId="15" fillId="0" borderId="1" xfId="3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64" fontId="10" fillId="0" borderId="1" xfId="3" applyNumberFormat="1" applyFont="1" applyBorder="1" applyAlignment="1">
      <alignment horizontal="center"/>
    </xf>
    <xf numFmtId="164" fontId="15" fillId="0" borderId="1" xfId="3" applyNumberFormat="1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49" fontId="12" fillId="0" borderId="1" xfId="3" applyNumberFormat="1" applyFont="1" applyFill="1" applyBorder="1" applyAlignment="1">
      <alignment horizontal="center" wrapText="1"/>
    </xf>
    <xf numFmtId="164" fontId="15" fillId="0" borderId="1" xfId="3" applyNumberFormat="1" applyFont="1" applyBorder="1" applyAlignment="1">
      <alignment horizontal="center" wrapText="1"/>
    </xf>
    <xf numFmtId="0" fontId="13" fillId="0" borderId="1" xfId="3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0" borderId="1" xfId="0" applyFont="1" applyBorder="1" applyAlignment="1"/>
    <xf numFmtId="49" fontId="9" fillId="0" borderId="1" xfId="3" applyNumberFormat="1" applyFont="1" applyFill="1" applyBorder="1" applyAlignment="1">
      <alignment horizontal="left" wrapText="1"/>
    </xf>
    <xf numFmtId="49" fontId="14" fillId="0" borderId="1" xfId="3" applyNumberFormat="1" applyFont="1" applyFill="1" applyBorder="1" applyAlignment="1">
      <alignment horizontal="left" wrapText="1"/>
    </xf>
    <xf numFmtId="164" fontId="10" fillId="0" borderId="1" xfId="3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topLeftCell="A4" zoomScale="90" zoomScaleNormal="90" workbookViewId="0">
      <selection activeCell="H16" sqref="H16"/>
    </sheetView>
  </sheetViews>
  <sheetFormatPr defaultColWidth="9.140625" defaultRowHeight="15"/>
  <cols>
    <col min="1" max="1" width="56.5703125" style="7" customWidth="1"/>
    <col min="2" max="2" width="8" style="11" customWidth="1"/>
    <col min="3" max="3" width="13.5703125" style="4" customWidth="1"/>
    <col min="4" max="4" width="12.28515625" style="3" customWidth="1"/>
    <col min="5" max="5" width="12.85546875" style="3" customWidth="1"/>
    <col min="6" max="6" width="12.5703125" style="3" customWidth="1"/>
    <col min="7" max="7" width="10" style="3" hidden="1" customWidth="1"/>
    <col min="8" max="8" width="48.5703125" style="12" customWidth="1"/>
    <col min="9" max="16384" width="9.140625" style="3"/>
  </cols>
  <sheetData>
    <row r="1" spans="1:8" s="2" customFormat="1" ht="36.75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s="2" customFormat="1" ht="23.25" customHeight="1">
      <c r="A2" s="1"/>
      <c r="B2" s="10"/>
      <c r="F2" s="46" t="s">
        <v>0</v>
      </c>
      <c r="G2" s="46"/>
      <c r="H2" s="46"/>
    </row>
    <row r="3" spans="1:8" s="2" customFormat="1" ht="51">
      <c r="A3" s="5" t="s">
        <v>1</v>
      </c>
      <c r="B3" s="6" t="s">
        <v>2</v>
      </c>
      <c r="C3" s="8" t="s">
        <v>3</v>
      </c>
      <c r="D3" s="9" t="s">
        <v>4</v>
      </c>
      <c r="E3" s="9" t="s">
        <v>5</v>
      </c>
      <c r="F3" s="13" t="s">
        <v>98</v>
      </c>
      <c r="G3" s="14"/>
      <c r="H3" s="9" t="s">
        <v>6</v>
      </c>
    </row>
    <row r="4" spans="1:8" ht="15.75">
      <c r="A4" s="23" t="s">
        <v>8</v>
      </c>
      <c r="B4" s="24" t="s">
        <v>49</v>
      </c>
      <c r="C4" s="25">
        <f>C5+C6+C7+C8+C9+C10+C11+C12</f>
        <v>56384.700000000004</v>
      </c>
      <c r="D4" s="25">
        <f t="shared" ref="D4:F4" si="0">D5+D6+D7+D8+D9+D10+D11+D12</f>
        <v>60196.399999999994</v>
      </c>
      <c r="E4" s="25">
        <f t="shared" si="0"/>
        <v>59630</v>
      </c>
      <c r="F4" s="25">
        <f t="shared" si="0"/>
        <v>621.88752152681275</v>
      </c>
      <c r="G4" s="26"/>
      <c r="H4" s="27"/>
    </row>
    <row r="5" spans="1:8" ht="75">
      <c r="A5" s="28" t="s">
        <v>9</v>
      </c>
      <c r="B5" s="29" t="s">
        <v>50</v>
      </c>
      <c r="C5" s="30">
        <v>1224</v>
      </c>
      <c r="D5" s="22">
        <v>1584.6</v>
      </c>
      <c r="E5" s="22">
        <v>1513.3</v>
      </c>
      <c r="F5" s="22">
        <f t="shared" ref="F5:F47" si="1">E5/C5*100</f>
        <v>123.63562091503269</v>
      </c>
      <c r="G5" s="26"/>
      <c r="H5" s="31" t="s">
        <v>101</v>
      </c>
    </row>
    <row r="6" spans="1:8" ht="75">
      <c r="A6" s="28" t="s">
        <v>10</v>
      </c>
      <c r="B6" s="29" t="s">
        <v>51</v>
      </c>
      <c r="C6" s="30">
        <v>2953.5</v>
      </c>
      <c r="D6" s="22">
        <v>2442.6999999999998</v>
      </c>
      <c r="E6" s="22">
        <v>2418.3000000000002</v>
      </c>
      <c r="F6" s="22">
        <f t="shared" si="1"/>
        <v>81.879126460132056</v>
      </c>
      <c r="G6" s="26"/>
      <c r="H6" s="32" t="s">
        <v>100</v>
      </c>
    </row>
    <row r="7" spans="1:8" ht="45">
      <c r="A7" s="28" t="s">
        <v>11</v>
      </c>
      <c r="B7" s="29" t="s">
        <v>52</v>
      </c>
      <c r="C7" s="30">
        <v>24101.4</v>
      </c>
      <c r="D7" s="22">
        <v>26171.7</v>
      </c>
      <c r="E7" s="22">
        <v>26090.3</v>
      </c>
      <c r="F7" s="22">
        <f t="shared" si="1"/>
        <v>108.25221771349381</v>
      </c>
      <c r="G7" s="26"/>
      <c r="H7" s="31" t="s">
        <v>102</v>
      </c>
    </row>
    <row r="8" spans="1:8" ht="15.75">
      <c r="A8" s="28" t="s">
        <v>12</v>
      </c>
      <c r="B8" s="29" t="s">
        <v>53</v>
      </c>
      <c r="C8" s="30">
        <v>0</v>
      </c>
      <c r="D8" s="22">
        <v>3</v>
      </c>
      <c r="E8" s="22">
        <v>0</v>
      </c>
      <c r="F8" s="22"/>
      <c r="G8" s="26"/>
      <c r="H8" s="31"/>
    </row>
    <row r="9" spans="1:8" ht="45">
      <c r="A9" s="28" t="s">
        <v>13</v>
      </c>
      <c r="B9" s="29" t="s">
        <v>54</v>
      </c>
      <c r="C9" s="30">
        <v>10934.7</v>
      </c>
      <c r="D9" s="22">
        <v>10438.1</v>
      </c>
      <c r="E9" s="22">
        <v>10422</v>
      </c>
      <c r="F9" s="22">
        <f t="shared" si="1"/>
        <v>95.311256824604243</v>
      </c>
      <c r="G9" s="26"/>
      <c r="H9" s="31"/>
    </row>
    <row r="10" spans="1:8" ht="15.75">
      <c r="A10" s="28" t="s">
        <v>14</v>
      </c>
      <c r="B10" s="29" t="s">
        <v>55</v>
      </c>
      <c r="C10" s="30">
        <v>1000</v>
      </c>
      <c r="D10" s="22">
        <v>1000</v>
      </c>
      <c r="E10" s="22">
        <v>1000</v>
      </c>
      <c r="F10" s="22">
        <f t="shared" si="1"/>
        <v>100</v>
      </c>
      <c r="G10" s="26"/>
      <c r="H10" s="32"/>
    </row>
    <row r="11" spans="1:8" ht="15.75">
      <c r="A11" s="33" t="s">
        <v>15</v>
      </c>
      <c r="B11" s="29" t="s">
        <v>56</v>
      </c>
      <c r="C11" s="30">
        <v>50</v>
      </c>
      <c r="D11" s="22">
        <v>250</v>
      </c>
      <c r="E11" s="22">
        <v>0</v>
      </c>
      <c r="F11" s="22">
        <f t="shared" si="1"/>
        <v>0</v>
      </c>
      <c r="G11" s="26"/>
      <c r="H11" s="31"/>
    </row>
    <row r="12" spans="1:8" ht="30">
      <c r="A12" s="28" t="s">
        <v>16</v>
      </c>
      <c r="B12" s="29" t="s">
        <v>57</v>
      </c>
      <c r="C12" s="30">
        <v>16121.1</v>
      </c>
      <c r="D12" s="22">
        <v>18306.3</v>
      </c>
      <c r="E12" s="22">
        <v>18186.099999999999</v>
      </c>
      <c r="F12" s="22">
        <f t="shared" si="1"/>
        <v>112.80929961354992</v>
      </c>
      <c r="G12" s="26"/>
      <c r="H12" s="34" t="s">
        <v>113</v>
      </c>
    </row>
    <row r="13" spans="1:8" ht="15.75">
      <c r="A13" s="23" t="s">
        <v>17</v>
      </c>
      <c r="B13" s="24" t="s">
        <v>58</v>
      </c>
      <c r="C13" s="35">
        <f>C14</f>
        <v>200</v>
      </c>
      <c r="D13" s="35">
        <f t="shared" ref="D13:E13" si="2">D14</f>
        <v>3.3</v>
      </c>
      <c r="E13" s="35">
        <f t="shared" si="2"/>
        <v>3.3</v>
      </c>
      <c r="F13" s="22">
        <f t="shared" si="1"/>
        <v>1.6500000000000001</v>
      </c>
      <c r="G13" s="26"/>
      <c r="H13" s="27"/>
    </row>
    <row r="14" spans="1:8" ht="15.75">
      <c r="A14" s="33" t="s">
        <v>18</v>
      </c>
      <c r="B14" s="29" t="s">
        <v>59</v>
      </c>
      <c r="C14" s="30">
        <v>200</v>
      </c>
      <c r="D14" s="22">
        <v>3.3</v>
      </c>
      <c r="E14" s="19">
        <v>3.3</v>
      </c>
      <c r="F14" s="22">
        <f t="shared" si="1"/>
        <v>1.6500000000000001</v>
      </c>
      <c r="G14" s="26"/>
      <c r="H14" s="31" t="s">
        <v>103</v>
      </c>
    </row>
    <row r="15" spans="1:8" ht="31.5">
      <c r="A15" s="23" t="s">
        <v>19</v>
      </c>
      <c r="B15" s="24" t="s">
        <v>60</v>
      </c>
      <c r="C15" s="25">
        <f>C16</f>
        <v>94</v>
      </c>
      <c r="D15" s="25">
        <f t="shared" ref="D15:E15" si="3">D16</f>
        <v>3047.2</v>
      </c>
      <c r="E15" s="25">
        <f t="shared" si="3"/>
        <v>991.6</v>
      </c>
      <c r="F15" s="22" t="s">
        <v>105</v>
      </c>
      <c r="G15" s="26"/>
      <c r="H15" s="27"/>
    </row>
    <row r="16" spans="1:8" ht="60">
      <c r="A16" s="33" t="s">
        <v>20</v>
      </c>
      <c r="B16" s="29" t="s">
        <v>61</v>
      </c>
      <c r="C16" s="30">
        <v>94</v>
      </c>
      <c r="D16" s="22">
        <v>3047.2</v>
      </c>
      <c r="E16" s="36">
        <v>991.6</v>
      </c>
      <c r="F16" s="22" t="s">
        <v>105</v>
      </c>
      <c r="G16" s="26"/>
      <c r="H16" s="31" t="s">
        <v>104</v>
      </c>
    </row>
    <row r="17" spans="1:8" ht="15.75">
      <c r="A17" s="23" t="s">
        <v>21</v>
      </c>
      <c r="B17" s="24" t="s">
        <v>62</v>
      </c>
      <c r="C17" s="25">
        <f>C18+C19+C20+C21</f>
        <v>5736.9</v>
      </c>
      <c r="D17" s="25">
        <f t="shared" ref="D17:E17" si="4">D18+D19+D20+D21</f>
        <v>12344.5</v>
      </c>
      <c r="E17" s="25">
        <f t="shared" si="4"/>
        <v>12322.6</v>
      </c>
      <c r="F17" s="22">
        <f t="shared" si="1"/>
        <v>214.79544701842462</v>
      </c>
      <c r="G17" s="26"/>
      <c r="H17" s="27"/>
    </row>
    <row r="18" spans="1:8" ht="15.75">
      <c r="A18" s="37" t="s">
        <v>22</v>
      </c>
      <c r="B18" s="38" t="s">
        <v>63</v>
      </c>
      <c r="C18" s="30">
        <v>168.9</v>
      </c>
      <c r="D18" s="19">
        <v>201.9</v>
      </c>
      <c r="E18" s="19">
        <v>180</v>
      </c>
      <c r="F18" s="22">
        <f t="shared" si="1"/>
        <v>106.57193605683837</v>
      </c>
      <c r="G18" s="26"/>
      <c r="H18" s="31"/>
    </row>
    <row r="19" spans="1:8" ht="15.75">
      <c r="A19" s="33" t="s">
        <v>23</v>
      </c>
      <c r="B19" s="29" t="s">
        <v>64</v>
      </c>
      <c r="C19" s="30">
        <v>200</v>
      </c>
      <c r="D19" s="19">
        <v>200</v>
      </c>
      <c r="E19" s="19">
        <v>200</v>
      </c>
      <c r="F19" s="22">
        <f t="shared" si="1"/>
        <v>100</v>
      </c>
      <c r="G19" s="26"/>
      <c r="H19" s="32"/>
    </row>
    <row r="20" spans="1:8" ht="60">
      <c r="A20" s="33" t="s">
        <v>24</v>
      </c>
      <c r="B20" s="29" t="s">
        <v>65</v>
      </c>
      <c r="C20" s="30">
        <v>5068</v>
      </c>
      <c r="D20" s="19">
        <v>11673.6</v>
      </c>
      <c r="E20" s="19">
        <v>11673.6</v>
      </c>
      <c r="F20" s="22">
        <f t="shared" si="1"/>
        <v>230.33938437253357</v>
      </c>
      <c r="G20" s="26"/>
      <c r="H20" s="31" t="s">
        <v>90</v>
      </c>
    </row>
    <row r="21" spans="1:8" ht="30">
      <c r="A21" s="28" t="s">
        <v>25</v>
      </c>
      <c r="B21" s="29" t="s">
        <v>66</v>
      </c>
      <c r="C21" s="30">
        <v>300</v>
      </c>
      <c r="D21" s="19">
        <v>269</v>
      </c>
      <c r="E21" s="19">
        <v>269</v>
      </c>
      <c r="F21" s="22">
        <f t="shared" si="1"/>
        <v>89.666666666666657</v>
      </c>
      <c r="G21" s="26"/>
      <c r="H21" s="34" t="s">
        <v>89</v>
      </c>
    </row>
    <row r="22" spans="1:8" ht="15.75">
      <c r="A22" s="23" t="s">
        <v>26</v>
      </c>
      <c r="B22" s="24" t="s">
        <v>67</v>
      </c>
      <c r="C22" s="25">
        <f>C23+C24</f>
        <v>29950.5</v>
      </c>
      <c r="D22" s="25">
        <f t="shared" ref="D22:E22" si="5">D23+D24</f>
        <v>67087.199999999997</v>
      </c>
      <c r="E22" s="25">
        <f t="shared" si="5"/>
        <v>65409.4</v>
      </c>
      <c r="F22" s="22">
        <f t="shared" si="1"/>
        <v>218.39167960468106</v>
      </c>
      <c r="G22" s="26"/>
      <c r="H22" s="27"/>
    </row>
    <row r="23" spans="1:8" ht="30">
      <c r="A23" s="37" t="s">
        <v>27</v>
      </c>
      <c r="B23" s="38" t="s">
        <v>68</v>
      </c>
      <c r="C23" s="39">
        <v>0</v>
      </c>
      <c r="D23" s="39">
        <v>38415.699999999997</v>
      </c>
      <c r="E23" s="39">
        <v>36980.800000000003</v>
      </c>
      <c r="F23" s="22" t="s">
        <v>111</v>
      </c>
      <c r="G23" s="26"/>
      <c r="H23" s="31" t="s">
        <v>112</v>
      </c>
    </row>
    <row r="24" spans="1:8" ht="15.75">
      <c r="A24" s="33" t="s">
        <v>28</v>
      </c>
      <c r="B24" s="29" t="s">
        <v>69</v>
      </c>
      <c r="C24" s="30">
        <v>29950.5</v>
      </c>
      <c r="D24" s="22">
        <v>28671.5</v>
      </c>
      <c r="E24" s="19">
        <v>28428.6</v>
      </c>
      <c r="F24" s="22">
        <f t="shared" si="1"/>
        <v>94.918615715931281</v>
      </c>
      <c r="G24" s="26"/>
      <c r="H24" s="32"/>
    </row>
    <row r="25" spans="1:8" ht="15.75">
      <c r="A25" s="23" t="s">
        <v>29</v>
      </c>
      <c r="B25" s="24" t="s">
        <v>70</v>
      </c>
      <c r="C25" s="25">
        <f>C26+C27+C28+C29+C30</f>
        <v>266521.5</v>
      </c>
      <c r="D25" s="25">
        <f t="shared" ref="D25:E25" si="6">D26+D27+D28+D29+D30</f>
        <v>287948.69999999995</v>
      </c>
      <c r="E25" s="25">
        <f t="shared" si="6"/>
        <v>287638.19999999995</v>
      </c>
      <c r="F25" s="22">
        <f t="shared" si="1"/>
        <v>107.92307562429295</v>
      </c>
      <c r="G25" s="26"/>
      <c r="H25" s="27"/>
    </row>
    <row r="26" spans="1:8" ht="15.75">
      <c r="A26" s="33" t="s">
        <v>30</v>
      </c>
      <c r="B26" s="29" t="s">
        <v>71</v>
      </c>
      <c r="C26" s="30">
        <v>54756.3</v>
      </c>
      <c r="D26" s="19">
        <v>57544.2</v>
      </c>
      <c r="E26" s="19">
        <v>57120.3</v>
      </c>
      <c r="F26" s="22">
        <f t="shared" si="1"/>
        <v>104.31731143265705</v>
      </c>
      <c r="G26" s="26"/>
      <c r="H26" s="31"/>
    </row>
    <row r="27" spans="1:8" ht="30">
      <c r="A27" s="33" t="s">
        <v>31</v>
      </c>
      <c r="B27" s="29" t="s">
        <v>72</v>
      </c>
      <c r="C27" s="30">
        <v>184788.7</v>
      </c>
      <c r="D27" s="19">
        <v>202866.6</v>
      </c>
      <c r="E27" s="19">
        <v>203017.3</v>
      </c>
      <c r="F27" s="22">
        <f t="shared" si="1"/>
        <v>109.86456422930621</v>
      </c>
      <c r="G27" s="26"/>
      <c r="H27" s="32" t="s">
        <v>106</v>
      </c>
    </row>
    <row r="28" spans="1:8" ht="15.75">
      <c r="A28" s="33" t="s">
        <v>32</v>
      </c>
      <c r="B28" s="29" t="s">
        <v>73</v>
      </c>
      <c r="C28" s="30">
        <v>9451.2999999999993</v>
      </c>
      <c r="D28" s="19">
        <v>9212.6</v>
      </c>
      <c r="E28" s="19">
        <v>9214.6</v>
      </c>
      <c r="F28" s="22">
        <f t="shared" si="1"/>
        <v>97.495582618264166</v>
      </c>
      <c r="G28" s="26"/>
      <c r="H28" s="31"/>
    </row>
    <row r="29" spans="1:8" ht="15.75">
      <c r="A29" s="33" t="s">
        <v>33</v>
      </c>
      <c r="B29" s="29" t="s">
        <v>74</v>
      </c>
      <c r="C29" s="30">
        <v>1342.3</v>
      </c>
      <c r="D29" s="19">
        <v>1431.1</v>
      </c>
      <c r="E29" s="19">
        <v>1431.1</v>
      </c>
      <c r="F29" s="22">
        <f t="shared" si="1"/>
        <v>106.61551069060566</v>
      </c>
      <c r="G29" s="26"/>
      <c r="H29" s="32"/>
    </row>
    <row r="30" spans="1:8" ht="15.75">
      <c r="A30" s="33" t="s">
        <v>34</v>
      </c>
      <c r="B30" s="29" t="s">
        <v>75</v>
      </c>
      <c r="C30" s="30">
        <v>16182.9</v>
      </c>
      <c r="D30" s="19">
        <v>16894.2</v>
      </c>
      <c r="E30" s="19">
        <v>16854.900000000001</v>
      </c>
      <c r="F30" s="22">
        <f t="shared" si="1"/>
        <v>104.1525313757114</v>
      </c>
      <c r="G30" s="26"/>
      <c r="H30" s="31"/>
    </row>
    <row r="31" spans="1:8" ht="15.75">
      <c r="A31" s="23" t="s">
        <v>35</v>
      </c>
      <c r="B31" s="24" t="s">
        <v>76</v>
      </c>
      <c r="C31" s="25">
        <f>C32+C33</f>
        <v>32617.4</v>
      </c>
      <c r="D31" s="25">
        <f t="shared" ref="D31:E31" si="7">D32+D33</f>
        <v>37791.699999999997</v>
      </c>
      <c r="E31" s="25">
        <f t="shared" si="7"/>
        <v>37470.800000000003</v>
      </c>
      <c r="F31" s="22">
        <f t="shared" si="1"/>
        <v>114.87978808856623</v>
      </c>
      <c r="G31" s="26"/>
      <c r="H31" s="27"/>
    </row>
    <row r="32" spans="1:8" ht="30">
      <c r="A32" s="33" t="s">
        <v>36</v>
      </c>
      <c r="B32" s="29" t="s">
        <v>77</v>
      </c>
      <c r="C32" s="30">
        <v>25934.9</v>
      </c>
      <c r="D32" s="19">
        <v>30874.2</v>
      </c>
      <c r="E32" s="19">
        <v>30596.9</v>
      </c>
      <c r="F32" s="22">
        <f t="shared" si="1"/>
        <v>117.97577781290846</v>
      </c>
      <c r="G32" s="26"/>
      <c r="H32" s="31" t="s">
        <v>107</v>
      </c>
    </row>
    <row r="33" spans="1:8" ht="15.75">
      <c r="A33" s="33" t="s">
        <v>37</v>
      </c>
      <c r="B33" s="29" t="s">
        <v>78</v>
      </c>
      <c r="C33" s="30">
        <v>6682.5</v>
      </c>
      <c r="D33" s="19">
        <v>6917.5</v>
      </c>
      <c r="E33" s="19">
        <v>6873.9</v>
      </c>
      <c r="F33" s="22">
        <f t="shared" si="1"/>
        <v>102.8641975308642</v>
      </c>
      <c r="G33" s="26"/>
      <c r="H33" s="34"/>
    </row>
    <row r="34" spans="1:8" ht="15.75">
      <c r="A34" s="23" t="s">
        <v>38</v>
      </c>
      <c r="B34" s="24" t="s">
        <v>79</v>
      </c>
      <c r="C34" s="25">
        <f>C35+C36+C37+C38</f>
        <v>21647.600000000002</v>
      </c>
      <c r="D34" s="25">
        <f t="shared" ref="D34:E34" si="8">D35+D36+D37+D38</f>
        <v>21241.199999999997</v>
      </c>
      <c r="E34" s="25">
        <f t="shared" si="8"/>
        <v>21241.199999999997</v>
      </c>
      <c r="F34" s="22">
        <f t="shared" si="1"/>
        <v>98.12265562926143</v>
      </c>
      <c r="G34" s="26"/>
      <c r="H34" s="27"/>
    </row>
    <row r="35" spans="1:8" ht="15.75">
      <c r="A35" s="28" t="s">
        <v>39</v>
      </c>
      <c r="B35" s="29" t="s">
        <v>80</v>
      </c>
      <c r="C35" s="30">
        <v>814.9</v>
      </c>
      <c r="D35" s="19">
        <v>812.6</v>
      </c>
      <c r="E35" s="19">
        <v>812.6</v>
      </c>
      <c r="F35" s="22">
        <f t="shared" si="1"/>
        <v>99.717756779973016</v>
      </c>
      <c r="G35" s="26"/>
      <c r="H35" s="31"/>
    </row>
    <row r="36" spans="1:8" ht="30">
      <c r="A36" s="28" t="s">
        <v>40</v>
      </c>
      <c r="B36" s="29" t="s">
        <v>81</v>
      </c>
      <c r="C36" s="30">
        <v>86.3</v>
      </c>
      <c r="D36" s="19">
        <v>588.5</v>
      </c>
      <c r="E36" s="19">
        <v>588.5</v>
      </c>
      <c r="F36" s="22">
        <f t="shared" si="1"/>
        <v>681.92352259559675</v>
      </c>
      <c r="G36" s="26"/>
      <c r="H36" s="32" t="s">
        <v>91</v>
      </c>
    </row>
    <row r="37" spans="1:8" ht="30">
      <c r="A37" s="28" t="s">
        <v>41</v>
      </c>
      <c r="B37" s="29" t="s">
        <v>82</v>
      </c>
      <c r="C37" s="30">
        <v>20746.400000000001</v>
      </c>
      <c r="D37" s="19">
        <v>18812.3</v>
      </c>
      <c r="E37" s="19">
        <v>18812.3</v>
      </c>
      <c r="F37" s="22">
        <f t="shared" si="1"/>
        <v>90.677418732888597</v>
      </c>
      <c r="G37" s="26"/>
      <c r="H37" s="31" t="s">
        <v>108</v>
      </c>
    </row>
    <row r="38" spans="1:8" ht="30">
      <c r="A38" s="28"/>
      <c r="B38" s="29" t="s">
        <v>99</v>
      </c>
      <c r="C38" s="30">
        <v>0</v>
      </c>
      <c r="D38" s="19">
        <v>1027.8</v>
      </c>
      <c r="E38" s="19">
        <v>1027.8</v>
      </c>
      <c r="F38" s="22" t="s">
        <v>111</v>
      </c>
      <c r="G38" s="26"/>
      <c r="H38" s="32" t="s">
        <v>108</v>
      </c>
    </row>
    <row r="39" spans="1:8" ht="15.75">
      <c r="A39" s="23" t="s">
        <v>42</v>
      </c>
      <c r="B39" s="24" t="s">
        <v>83</v>
      </c>
      <c r="C39" s="35">
        <f>C40+C41</f>
        <v>967</v>
      </c>
      <c r="D39" s="35">
        <f t="shared" ref="D39:E39" si="9">D40+D41</f>
        <v>1327.4</v>
      </c>
      <c r="E39" s="35">
        <f t="shared" si="9"/>
        <v>1327.1</v>
      </c>
      <c r="F39" s="22">
        <f t="shared" si="1"/>
        <v>137.23888314374352</v>
      </c>
      <c r="G39" s="26"/>
      <c r="H39" s="27"/>
    </row>
    <row r="40" spans="1:8" ht="45">
      <c r="A40" s="28" t="s">
        <v>43</v>
      </c>
      <c r="B40" s="29" t="s">
        <v>84</v>
      </c>
      <c r="C40" s="30">
        <v>357</v>
      </c>
      <c r="D40" s="19">
        <v>440</v>
      </c>
      <c r="E40" s="19">
        <v>439.7</v>
      </c>
      <c r="F40" s="22">
        <f t="shared" si="1"/>
        <v>123.16526610644259</v>
      </c>
      <c r="G40" s="26"/>
      <c r="H40" s="31" t="s">
        <v>109</v>
      </c>
    </row>
    <row r="41" spans="1:8" ht="45">
      <c r="A41" s="28" t="s">
        <v>44</v>
      </c>
      <c r="B41" s="29" t="s">
        <v>85</v>
      </c>
      <c r="C41" s="30">
        <v>610</v>
      </c>
      <c r="D41" s="19">
        <v>887.4</v>
      </c>
      <c r="E41" s="19">
        <v>887.4</v>
      </c>
      <c r="F41" s="22">
        <f t="shared" si="1"/>
        <v>145.47540983606558</v>
      </c>
      <c r="G41" s="26"/>
      <c r="H41" s="34" t="s">
        <v>109</v>
      </c>
    </row>
    <row r="42" spans="1:8" ht="33">
      <c r="A42" s="40" t="s">
        <v>45</v>
      </c>
      <c r="B42" s="24" t="s">
        <v>86</v>
      </c>
      <c r="C42" s="35">
        <f>C43</f>
        <v>422.8</v>
      </c>
      <c r="D42" s="35">
        <f t="shared" ref="D42:E42" si="10">D43</f>
        <v>411.3</v>
      </c>
      <c r="E42" s="35">
        <f t="shared" si="10"/>
        <v>409.3</v>
      </c>
      <c r="F42" s="22">
        <f t="shared" si="1"/>
        <v>96.807000946073799</v>
      </c>
      <c r="G42" s="26"/>
      <c r="H42" s="31"/>
    </row>
    <row r="43" spans="1:8" ht="30">
      <c r="A43" s="28" t="s">
        <v>46</v>
      </c>
      <c r="B43" s="29" t="s">
        <v>87</v>
      </c>
      <c r="C43" s="30">
        <v>422.8</v>
      </c>
      <c r="D43" s="19">
        <v>411.3</v>
      </c>
      <c r="E43" s="19">
        <v>409.3</v>
      </c>
      <c r="F43" s="22">
        <f t="shared" si="1"/>
        <v>96.807000946073799</v>
      </c>
      <c r="G43" s="26"/>
      <c r="H43" s="34"/>
    </row>
    <row r="44" spans="1:8" ht="47.25">
      <c r="A44" s="41" t="s">
        <v>92</v>
      </c>
      <c r="B44" s="15" t="s">
        <v>95</v>
      </c>
      <c r="C44" s="18">
        <f>C45+C46</f>
        <v>18315</v>
      </c>
      <c r="D44" s="18">
        <f t="shared" ref="D44:E44" si="11">D45+D46</f>
        <v>26259.200000000001</v>
      </c>
      <c r="E44" s="18">
        <f t="shared" si="11"/>
        <v>26259.200000000001</v>
      </c>
      <c r="F44" s="22">
        <f t="shared" si="1"/>
        <v>143.37537537537537</v>
      </c>
      <c r="G44" s="26"/>
      <c r="H44" s="34"/>
    </row>
    <row r="45" spans="1:8" ht="45">
      <c r="A45" s="16" t="s">
        <v>93</v>
      </c>
      <c r="B45" s="17">
        <v>1401</v>
      </c>
      <c r="C45" s="21" t="s">
        <v>96</v>
      </c>
      <c r="D45" s="19">
        <v>18315</v>
      </c>
      <c r="E45" s="19">
        <v>18315</v>
      </c>
      <c r="F45" s="22">
        <f t="shared" si="1"/>
        <v>100</v>
      </c>
      <c r="G45" s="26"/>
      <c r="H45" s="34"/>
    </row>
    <row r="46" spans="1:8" ht="45">
      <c r="A46" s="42" t="s">
        <v>94</v>
      </c>
      <c r="B46" s="17">
        <v>1403</v>
      </c>
      <c r="C46" s="20" t="s">
        <v>97</v>
      </c>
      <c r="D46" s="19">
        <v>7944.2</v>
      </c>
      <c r="E46" s="19">
        <v>7944.2</v>
      </c>
      <c r="F46" s="22" t="s">
        <v>111</v>
      </c>
      <c r="G46" s="26"/>
      <c r="H46" s="34" t="s">
        <v>110</v>
      </c>
    </row>
    <row r="47" spans="1:8" ht="15.75">
      <c r="A47" s="43" t="s">
        <v>47</v>
      </c>
      <c r="B47" s="24" t="s">
        <v>88</v>
      </c>
      <c r="C47" s="25">
        <f>C4+C13+C15+C17+C22+C25+C31+C34+C39+C42+C44</f>
        <v>432857.39999999997</v>
      </c>
      <c r="D47" s="25">
        <f t="shared" ref="D47:E47" si="12">D4+D13+D15+D17+D22+D25+D31+D34+D39+D42+D44</f>
        <v>517658.1</v>
      </c>
      <c r="E47" s="25">
        <f t="shared" si="12"/>
        <v>512702.69999999995</v>
      </c>
      <c r="F47" s="22">
        <f t="shared" si="1"/>
        <v>118.44609795281309</v>
      </c>
      <c r="G47" s="26"/>
      <c r="H47" s="31"/>
    </row>
    <row r="48" spans="1:8" ht="26.25">
      <c r="A48" s="44" t="s">
        <v>48</v>
      </c>
      <c r="B48" s="24"/>
      <c r="C48" s="45">
        <v>0</v>
      </c>
      <c r="D48" s="45">
        <v>-65772.800000000003</v>
      </c>
      <c r="E48" s="45">
        <v>-60982.400000000001</v>
      </c>
      <c r="F48" s="45"/>
      <c r="G48" s="26"/>
      <c r="H48" s="34"/>
    </row>
  </sheetData>
  <mergeCells count="2">
    <mergeCell ref="F2:H2"/>
    <mergeCell ref="A1:H1"/>
  </mergeCells>
  <pageMargins left="0.15748031496062992" right="0.15748031496062992" top="0.43307086614173229" bottom="0.3937007874015748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Захаревич</dc:creator>
  <cp:lastModifiedBy>Пользователь</cp:lastModifiedBy>
  <cp:lastPrinted>2018-03-23T01:57:35Z</cp:lastPrinted>
  <dcterms:created xsi:type="dcterms:W3CDTF">2015-11-05T02:13:32Z</dcterms:created>
  <dcterms:modified xsi:type="dcterms:W3CDTF">2018-05-25T01:08:18Z</dcterms:modified>
</cp:coreProperties>
</file>